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735"/>
  </bookViews>
  <sheets>
    <sheet name="REKAP SETAHUN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Z28" i="1" l="1"/>
  <c r="Y28" i="1"/>
  <c r="X28" i="1"/>
  <c r="W28" i="1"/>
  <c r="V28" i="1"/>
  <c r="U28" i="1"/>
  <c r="T28" i="1"/>
  <c r="S28" i="1"/>
  <c r="R28" i="1"/>
  <c r="Q28" i="1"/>
  <c r="AB26" i="1"/>
  <c r="AA26" i="1"/>
  <c r="B26" i="1"/>
  <c r="AB25" i="1"/>
  <c r="AA25" i="1"/>
  <c r="B25" i="1"/>
  <c r="AB24" i="1"/>
  <c r="AA24" i="1"/>
  <c r="AB23" i="1"/>
  <c r="AA23" i="1"/>
  <c r="B23" i="1"/>
  <c r="AB22" i="1"/>
  <c r="AA22" i="1"/>
  <c r="B22" i="1"/>
  <c r="AB21" i="1"/>
  <c r="AA21" i="1"/>
  <c r="B21" i="1"/>
  <c r="AB20" i="1"/>
  <c r="AA20" i="1"/>
  <c r="B20" i="1"/>
  <c r="AB19" i="1"/>
  <c r="AA19" i="1"/>
  <c r="B19" i="1"/>
  <c r="AB18" i="1"/>
  <c r="AA18" i="1"/>
  <c r="B18" i="1"/>
  <c r="AB17" i="1"/>
  <c r="AA17" i="1"/>
  <c r="B17" i="1"/>
  <c r="AB16" i="1"/>
  <c r="AA16" i="1"/>
  <c r="B16" i="1"/>
  <c r="AB15" i="1"/>
  <c r="AA15" i="1"/>
  <c r="B15" i="1"/>
  <c r="AB14" i="1"/>
  <c r="AA14" i="1"/>
  <c r="B14" i="1"/>
  <c r="AB13" i="1"/>
  <c r="AA13" i="1"/>
  <c r="B13" i="1"/>
  <c r="AB12" i="1"/>
  <c r="AA12" i="1"/>
  <c r="B12" i="1"/>
  <c r="AB11" i="1"/>
  <c r="AA11" i="1"/>
  <c r="B11" i="1"/>
  <c r="AB10" i="1"/>
  <c r="AA10" i="1"/>
  <c r="B10" i="1"/>
  <c r="AB9" i="1"/>
  <c r="AA9" i="1"/>
  <c r="B9" i="1"/>
  <c r="AB8" i="1"/>
  <c r="AA8" i="1"/>
  <c r="B8" i="1"/>
  <c r="P28" i="1"/>
  <c r="T30" i="1" s="1"/>
  <c r="O28" i="1"/>
  <c r="N28" i="1"/>
  <c r="M28" i="1"/>
  <c r="L28" i="1"/>
  <c r="K28" i="1"/>
  <c r="J28" i="1"/>
  <c r="I28" i="1"/>
  <c r="H28" i="1"/>
  <c r="G28" i="1"/>
  <c r="F28" i="1"/>
  <c r="E28" i="1"/>
  <c r="D28" i="1"/>
  <c r="G31" i="1" s="1"/>
  <c r="N31" i="1" s="1"/>
  <c r="S31" i="1" s="1"/>
  <c r="C28" i="1"/>
  <c r="B7" i="1"/>
  <c r="AA7" i="1" l="1"/>
  <c r="AA28" i="1" s="1"/>
  <c r="AB7" i="1"/>
  <c r="AB28" i="1" s="1"/>
</calcChain>
</file>

<file path=xl/sharedStrings.xml><?xml version="1.0" encoding="utf-8"?>
<sst xmlns="http://schemas.openxmlformats.org/spreadsheetml/2006/main" count="55" uniqueCount="31">
  <si>
    <t>REKAPITULASI  SAMPAH YANG MASUK DI TPA LANDOH</t>
  </si>
  <si>
    <t>KECAMATAN SULANG KABUPATEN  REMBANG TAHUN 2022</t>
  </si>
  <si>
    <t>N0</t>
  </si>
  <si>
    <t>NAMA SOPIR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</si>
  <si>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</si>
  <si>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</si>
  <si>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</si>
  <si>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</si>
  <si>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</si>
  <si>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</si>
  <si>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</si>
  <si>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</si>
  <si>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</si>
  <si>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</si>
  <si>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</si>
  <si>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</si>
  <si>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JML (1 TH)</t>
  </si>
  <si>
    <t>JML (kg)</t>
  </si>
  <si>
    <t>JML (Ton)</t>
  </si>
  <si>
    <t>DANANG</t>
  </si>
  <si>
    <t>JUMLAH</t>
  </si>
  <si>
    <t>Rembang,                                  2021</t>
  </si>
  <si>
    <t>WAHYUDI ISTIYANTO, ST</t>
  </si>
  <si>
    <t>Penata Tk. I</t>
  </si>
  <si>
    <t>NIP. 19860802 201001 1 017</t>
  </si>
  <si>
    <t>a.n KEPALA DINAS LINGKUNGAN HIDUP</t>
  </si>
  <si>
    <t>KABUPATEN REMBANG</t>
  </si>
  <si>
    <t>SEKRETARIS DINAS</t>
  </si>
  <si>
    <t>u.b</t>
  </si>
  <si>
    <t>Kepala UPT Pengelolaan Sampah</t>
  </si>
  <si>
    <t xml:space="preserve">      Rembang,     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</si>
</sst>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,##0.00;[Red]#,##0.0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164" fontId="1" fillId="0" borderId="14" xfId="1" applyNumberFormat="1" applyFont="1" applyBorder="1" applyAlignment="1">
      <alignment horizontal="right" vertical="center"/>
    </xf>
    <xf numFmtId="164" fontId="1" fillId="0" borderId="15" xfId="1" applyNumberFormat="1" applyFont="1" applyBorder="1" applyAlignment="1">
      <alignment horizontal="right" vertical="center" wrapText="1"/>
    </xf>
    <xf numFmtId="165" fontId="4" fillId="0" borderId="16" xfId="1" applyNumberFormat="1" applyFont="1" applyBorder="1" applyAlignment="1">
      <alignment horizontal="right" vertical="center"/>
    </xf>
    <xf numFmtId="165" fontId="4" fillId="0" borderId="17" xfId="1" applyNumberFormat="1" applyFont="1" applyBorder="1" applyAlignment="1">
      <alignment horizontal="right" vertical="center"/>
    </xf>
    <xf numFmtId="165" fontId="1" fillId="0" borderId="0" xfId="1" applyNumberFormat="1" applyAlignment="1">
      <alignment vertical="center"/>
    </xf>
    <xf numFmtId="0" fontId="4" fillId="0" borderId="18" xfId="1" applyFont="1" applyBorder="1" applyAlignment="1">
      <alignment horizontal="center" vertical="center"/>
    </xf>
    <xf numFmtId="165" fontId="4" fillId="0" borderId="14" xfId="1" applyNumberFormat="1" applyFont="1" applyBorder="1" applyAlignment="1">
      <alignment horizontal="right" vertical="center"/>
    </xf>
    <xf numFmtId="165" fontId="4" fillId="0" borderId="19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/>
    </xf>
    <xf numFmtId="0" fontId="1" fillId="0" borderId="21" xfId="1" applyBorder="1"/>
    <xf numFmtId="0" fontId="1" fillId="0" borderId="21" xfId="1" applyFont="1" applyBorder="1"/>
    <xf numFmtId="164" fontId="4" fillId="0" borderId="21" xfId="1" applyNumberFormat="1" applyFont="1" applyBorder="1" applyAlignment="1">
      <alignment horizontal="right" vertical="center"/>
    </xf>
    <xf numFmtId="0" fontId="1" fillId="0" borderId="16" xfId="1" applyFont="1" applyBorder="1"/>
    <xf numFmtId="0" fontId="1" fillId="0" borderId="17" xfId="1" applyFont="1" applyBorder="1"/>
    <xf numFmtId="165" fontId="4" fillId="0" borderId="23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right" vertical="center"/>
    </xf>
    <xf numFmtId="165" fontId="4" fillId="0" borderId="24" xfId="1" applyNumberFormat="1" applyFont="1" applyBorder="1" applyAlignment="1">
      <alignment horizontal="center" vertical="center"/>
    </xf>
    <xf numFmtId="165" fontId="4" fillId="0" borderId="25" xfId="1" applyNumberFormat="1" applyFont="1" applyBorder="1" applyAlignment="1">
      <alignment horizontal="center" vertical="center"/>
    </xf>
    <xf numFmtId="0" fontId="4" fillId="0" borderId="0" xfId="1" applyFont="1"/>
    <xf numFmtId="0" fontId="5" fillId="0" borderId="0" xfId="1" applyFont="1"/>
    <xf numFmtId="165" fontId="5" fillId="0" borderId="0" xfId="1" applyNumberFormat="1" applyFont="1"/>
    <xf numFmtId="4" fontId="6" fillId="0" borderId="0" xfId="0" applyNumberFormat="1" applyFont="1" applyAlignment="1">
      <alignment horizontal="center" vertical="center"/>
    </xf>
    <xf numFmtId="165" fontId="1" fillId="0" borderId="0" xfId="1" applyNumberFormat="1"/>
    <xf numFmtId="165" fontId="4" fillId="0" borderId="0" xfId="1" applyNumberFormat="1" applyFont="1"/>
    <xf numFmtId="0" fontId="7" fillId="0" borderId="0" xfId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MLAH%20SAMPAH%20MASUK%20TPA%202022%20Per%20Tgl%2027%20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JANUARI"/>
      <sheetName val="REKAP FEBRUARI"/>
      <sheetName val="REKAP MARET"/>
      <sheetName val="REKAP APRIL"/>
      <sheetName val="REKAP MEI"/>
      <sheetName val="REKAP JUNI"/>
      <sheetName val="REKAP JULI"/>
      <sheetName val="REKAP AGUSTUS"/>
      <sheetName val="REKAP SEPTEMBER"/>
      <sheetName val="REKAP OKTOBER"/>
      <sheetName val="REKAP NOVEMBER"/>
      <sheetName val="REKAP DESEMBER"/>
      <sheetName val="Sheet2"/>
      <sheetName val="REKAP SETAHUN"/>
      <sheetName val="Sheet1"/>
    </sheetNames>
    <sheetDataSet>
      <sheetData sheetId="0">
        <row r="7">
          <cell r="B7" t="str">
            <v xml:space="preserve">WARIS </v>
          </cell>
        </row>
        <row r="8">
          <cell r="B8" t="str">
            <v>AHMAD SAHRI</v>
          </cell>
        </row>
        <row r="9">
          <cell r="B9" t="str">
            <v>SUPRAPTO</v>
          </cell>
        </row>
        <row r="10">
          <cell r="B10" t="str">
            <v>PANIDI</v>
          </cell>
        </row>
        <row r="11">
          <cell r="B11" t="str">
            <v>SUNTOYO</v>
          </cell>
        </row>
        <row r="12">
          <cell r="B12" t="str">
            <v>NGUSTARI</v>
          </cell>
        </row>
        <row r="13">
          <cell r="B13" t="str">
            <v>NIKO</v>
          </cell>
        </row>
        <row r="14">
          <cell r="B14" t="str">
            <v>BANU</v>
          </cell>
        </row>
        <row r="15">
          <cell r="B15" t="str">
            <v>A, JUYANA</v>
          </cell>
        </row>
        <row r="16">
          <cell r="B16" t="str">
            <v>LASTARI</v>
          </cell>
        </row>
        <row r="17">
          <cell r="B17" t="str">
            <v>SAGIMAN</v>
          </cell>
        </row>
        <row r="18">
          <cell r="B18" t="str">
            <v>SUNTI</v>
          </cell>
        </row>
        <row r="19">
          <cell r="B19" t="str">
            <v>MUHYIDIN</v>
          </cell>
        </row>
        <row r="20">
          <cell r="B20" t="str">
            <v>PURYANTO</v>
          </cell>
        </row>
        <row r="21">
          <cell r="B21" t="str">
            <v>KASMANI</v>
          </cell>
        </row>
        <row r="22">
          <cell r="B22" t="str">
            <v>ASMURI</v>
          </cell>
        </row>
        <row r="23">
          <cell r="B23" t="str">
            <v>SUYANTO</v>
          </cell>
        </row>
        <row r="24">
          <cell r="B24" t="str">
            <v>WAKIJAN</v>
          </cell>
        </row>
        <row r="25">
          <cell r="B25" t="str">
            <v>SAMPAH LUAR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G53"/>
  <sheetViews>
    <sheetView tabSelected="1" topLeftCell="M7" zoomScaleNormal="100" workbookViewId="0">
      <selection activeCell="Y44" sqref="Y44"/>
    </sheetView>
  </sheetViews>
  <sheetFormatPr defaultRowHeight="15" x14ac:dyDescent="0.25"/>
  <cols>
    <col min="1" max="1" width="3.7109375" style="1" customWidth="1"/>
    <col min="2" max="2" width="13.28515625" style="1" customWidth="1"/>
    <col min="3" max="3" width="11.7109375" style="1" bestFit="1" customWidth="1"/>
    <col min="4" max="4" width="8.140625" style="1" bestFit="1" customWidth="1"/>
    <col min="5" max="5" width="12.42578125" style="1" customWidth="1"/>
    <col min="6" max="6" width="8.140625" style="1" bestFit="1" customWidth="1"/>
    <col min="7" max="7" width="11.7109375" style="1" bestFit="1" customWidth="1"/>
    <col min="8" max="8" width="8.7109375" style="1" customWidth="1"/>
    <col min="9" max="9" width="11.5703125" style="1" customWidth="1"/>
    <col min="10" max="10" width="7.85546875" style="1" customWidth="1"/>
    <col min="11" max="11" width="11.7109375" style="1" bestFit="1" customWidth="1"/>
    <col min="12" max="12" width="8.7109375" style="1" customWidth="1"/>
    <col min="13" max="13" width="11.7109375" style="1" bestFit="1" customWidth="1"/>
    <col min="14" max="14" width="8.7109375" style="1" bestFit="1" customWidth="1"/>
    <col min="15" max="15" width="11.7109375" style="1" bestFit="1" customWidth="1"/>
    <col min="16" max="16" width="8.7109375" style="1" customWidth="1"/>
    <col min="17" max="17" width="11.7109375" style="1" bestFit="1" customWidth="1"/>
    <col min="18" max="18" width="8.7109375" style="1" customWidth="1"/>
    <col min="19" max="19" width="11.7109375" style="1" bestFit="1" customWidth="1"/>
    <col min="20" max="20" width="8.7109375" style="1" customWidth="1"/>
    <col min="21" max="21" width="11.7109375" style="1" bestFit="1" customWidth="1"/>
    <col min="22" max="22" width="8.7109375" style="1" customWidth="1"/>
    <col min="23" max="23" width="11.42578125" style="1" customWidth="1"/>
    <col min="24" max="24" width="7.85546875" style="1" customWidth="1"/>
    <col min="25" max="25" width="11.5703125" style="1" customWidth="1"/>
    <col min="26" max="26" width="8" style="1" customWidth="1"/>
    <col min="27" max="27" width="12.7109375" style="1" bestFit="1" customWidth="1"/>
    <col min="28" max="28" width="10.7109375" style="1" customWidth="1"/>
    <col min="29" max="16384" width="9.140625" style="1"/>
  </cols>
  <sheetData>
    <row r="2" spans="1:31" ht="21" x14ac:dyDescent="0.3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31" ht="21" x14ac:dyDescent="0.3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</row>
    <row r="4" spans="1:31" ht="21.75" thickBo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31" s="3" customFormat="1" ht="19.5" customHeight="1" thickTop="1" x14ac:dyDescent="0.25">
      <c r="A5" s="38" t="s">
        <v>2</v>
      </c>
      <c r="B5" s="40" t="s">
        <v>3</v>
      </c>
      <c r="C5" s="42" t="s">
        <v>4</v>
      </c>
      <c r="D5" s="43"/>
      <c r="E5" s="44" t="s">
        <v>5</v>
      </c>
      <c r="F5" s="44"/>
      <c r="G5" s="44" t="s">
        <v>6</v>
      </c>
      <c r="H5" s="44"/>
      <c r="I5" s="44" t="s">
        <v>7</v>
      </c>
      <c r="J5" s="44"/>
      <c r="K5" s="44" t="s">
        <v>8</v>
      </c>
      <c r="L5" s="44"/>
      <c r="M5" s="44" t="s">
        <v>9</v>
      </c>
      <c r="N5" s="44"/>
      <c r="O5" s="44" t="s">
        <v>10</v>
      </c>
      <c r="P5" s="44"/>
      <c r="Q5" s="42" t="s">
        <v>11</v>
      </c>
      <c r="R5" s="43"/>
      <c r="S5" s="42" t="s">
        <v>12</v>
      </c>
      <c r="T5" s="43"/>
      <c r="U5" s="42" t="s">
        <v>13</v>
      </c>
      <c r="V5" s="43"/>
      <c r="W5" s="42" t="s">
        <v>14</v>
      </c>
      <c r="X5" s="43"/>
      <c r="Y5" s="48" t="s">
        <v>15</v>
      </c>
      <c r="Z5" s="49"/>
      <c r="AA5" s="44" t="s">
        <v>16</v>
      </c>
      <c r="AB5" s="45"/>
    </row>
    <row r="6" spans="1:31" s="3" customFormat="1" ht="32.25" thickBot="1" x14ac:dyDescent="0.3">
      <c r="A6" s="39"/>
      <c r="B6" s="41"/>
      <c r="C6" s="4" t="s">
        <v>17</v>
      </c>
      <c r="D6" s="4" t="s">
        <v>18</v>
      </c>
      <c r="E6" s="4" t="s">
        <v>17</v>
      </c>
      <c r="F6" s="4" t="s">
        <v>18</v>
      </c>
      <c r="G6" s="4" t="s">
        <v>17</v>
      </c>
      <c r="H6" s="4" t="s">
        <v>18</v>
      </c>
      <c r="I6" s="4" t="s">
        <v>17</v>
      </c>
      <c r="J6" s="4" t="s">
        <v>18</v>
      </c>
      <c r="K6" s="4" t="s">
        <v>17</v>
      </c>
      <c r="L6" s="4" t="s">
        <v>18</v>
      </c>
      <c r="M6" s="4" t="s">
        <v>17</v>
      </c>
      <c r="N6" s="4" t="s">
        <v>18</v>
      </c>
      <c r="O6" s="4" t="s">
        <v>17</v>
      </c>
      <c r="P6" s="4" t="s">
        <v>18</v>
      </c>
      <c r="Q6" s="4" t="s">
        <v>17</v>
      </c>
      <c r="R6" s="4" t="s">
        <v>18</v>
      </c>
      <c r="S6" s="4" t="s">
        <v>17</v>
      </c>
      <c r="T6" s="4" t="s">
        <v>18</v>
      </c>
      <c r="U6" s="4" t="s">
        <v>17</v>
      </c>
      <c r="V6" s="4" t="s">
        <v>18</v>
      </c>
      <c r="W6" s="4" t="s">
        <v>17</v>
      </c>
      <c r="X6" s="4" t="s">
        <v>18</v>
      </c>
      <c r="Y6" s="4" t="s">
        <v>17</v>
      </c>
      <c r="Z6" s="4" t="s">
        <v>18</v>
      </c>
      <c r="AA6" s="4" t="s">
        <v>17</v>
      </c>
      <c r="AB6" s="5" t="s">
        <v>18</v>
      </c>
    </row>
    <row r="7" spans="1:31" s="3" customFormat="1" ht="19.5" customHeight="1" thickTop="1" x14ac:dyDescent="0.25">
      <c r="A7" s="6">
        <v>1</v>
      </c>
      <c r="B7" s="7" t="str">
        <f>'[1]REKAP JANUARI'!B7</f>
        <v xml:space="preserve">WARIS </v>
      </c>
      <c r="C7" s="8">
        <v>70875</v>
      </c>
      <c r="D7" s="8">
        <v>70.875</v>
      </c>
      <c r="E7" s="8">
        <v>63000</v>
      </c>
      <c r="F7" s="8">
        <v>63</v>
      </c>
      <c r="G7" s="8">
        <v>74250</v>
      </c>
      <c r="H7" s="8">
        <v>74.25</v>
      </c>
      <c r="I7" s="8">
        <v>64125</v>
      </c>
      <c r="J7" s="8">
        <v>64.125</v>
      </c>
      <c r="K7" s="9">
        <v>60750</v>
      </c>
      <c r="L7" s="9">
        <v>60.75</v>
      </c>
      <c r="M7" s="8">
        <v>70875</v>
      </c>
      <c r="N7" s="8">
        <v>70.875</v>
      </c>
      <c r="O7" s="9">
        <v>75375</v>
      </c>
      <c r="P7" s="9">
        <v>75.375</v>
      </c>
      <c r="Q7" s="9">
        <v>71000</v>
      </c>
      <c r="R7" s="9">
        <v>71</v>
      </c>
      <c r="S7" s="8">
        <v>73000</v>
      </c>
      <c r="T7" s="8">
        <v>73</v>
      </c>
      <c r="U7" s="8">
        <v>68000</v>
      </c>
      <c r="V7" s="8">
        <v>68</v>
      </c>
      <c r="W7" s="9">
        <v>66000</v>
      </c>
      <c r="X7" s="9">
        <v>66</v>
      </c>
      <c r="Y7" s="9">
        <v>71000</v>
      </c>
      <c r="Z7" s="9">
        <v>71</v>
      </c>
      <c r="AA7" s="10">
        <f>C7+E7+G7+I7+K7+M7+O7+Q7+S7+U7+W7+Y7</f>
        <v>828250</v>
      </c>
      <c r="AB7" s="11">
        <f>D7+F7+H7+J7+L7+N7+P7+R7+T7+V7+X7+Z7</f>
        <v>828.25</v>
      </c>
      <c r="AD7" s="12"/>
    </row>
    <row r="8" spans="1:31" ht="20.100000000000001" customHeight="1" x14ac:dyDescent="0.25">
      <c r="A8" s="13">
        <v>2</v>
      </c>
      <c r="B8" s="7" t="str">
        <f>'[1]REKAP JANUARI'!B8</f>
        <v>AHMAD SAHRI</v>
      </c>
      <c r="C8" s="8">
        <v>95625</v>
      </c>
      <c r="D8" s="8">
        <v>95.625</v>
      </c>
      <c r="E8" s="8">
        <v>81000</v>
      </c>
      <c r="F8" s="8">
        <v>81</v>
      </c>
      <c r="G8" s="8">
        <v>99000</v>
      </c>
      <c r="H8" s="8">
        <v>99</v>
      </c>
      <c r="I8" s="8">
        <v>90000</v>
      </c>
      <c r="J8" s="8">
        <v>90</v>
      </c>
      <c r="K8" s="9">
        <v>81000</v>
      </c>
      <c r="L8" s="9">
        <v>81</v>
      </c>
      <c r="M8" s="8">
        <v>85500</v>
      </c>
      <c r="N8" s="8">
        <v>85.5</v>
      </c>
      <c r="O8" s="9">
        <v>94500</v>
      </c>
      <c r="P8" s="9">
        <v>94.5</v>
      </c>
      <c r="Q8" s="9">
        <v>88000</v>
      </c>
      <c r="R8" s="9">
        <v>88</v>
      </c>
      <c r="S8" s="8">
        <v>88000</v>
      </c>
      <c r="T8" s="8">
        <v>88</v>
      </c>
      <c r="U8" s="8">
        <v>84000</v>
      </c>
      <c r="V8" s="8">
        <v>84</v>
      </c>
      <c r="W8" s="9">
        <v>88000</v>
      </c>
      <c r="X8" s="9">
        <v>88</v>
      </c>
      <c r="Y8" s="9">
        <v>88000</v>
      </c>
      <c r="Z8" s="9">
        <v>88</v>
      </c>
      <c r="AA8" s="14">
        <f t="shared" ref="AA8:AB26" si="0">C8+E8+G8+I8+K8+M8+O8+Q8+S8+U8+W8+Y8</f>
        <v>1062625</v>
      </c>
      <c r="AB8" s="15">
        <f t="shared" si="0"/>
        <v>1062.625</v>
      </c>
      <c r="AD8" s="12"/>
    </row>
    <row r="9" spans="1:31" ht="20.100000000000001" customHeight="1" x14ac:dyDescent="0.25">
      <c r="A9" s="13">
        <v>3</v>
      </c>
      <c r="B9" s="7" t="str">
        <f>'[1]REKAP JANUARI'!B9</f>
        <v>SUPRAPTO</v>
      </c>
      <c r="C9" s="8">
        <v>72000</v>
      </c>
      <c r="D9" s="8">
        <v>72</v>
      </c>
      <c r="E9" s="8">
        <v>66375</v>
      </c>
      <c r="F9" s="8">
        <v>66.375</v>
      </c>
      <c r="G9" s="8">
        <v>69750</v>
      </c>
      <c r="H9" s="8">
        <v>69.75</v>
      </c>
      <c r="I9" s="8">
        <v>65250</v>
      </c>
      <c r="J9" s="8">
        <v>65.25</v>
      </c>
      <c r="K9" s="9">
        <v>54000</v>
      </c>
      <c r="L9" s="9">
        <v>54</v>
      </c>
      <c r="M9" s="8">
        <v>70875</v>
      </c>
      <c r="N9" s="8">
        <v>70.875</v>
      </c>
      <c r="O9" s="9">
        <v>70875</v>
      </c>
      <c r="P9" s="9">
        <v>70.875</v>
      </c>
      <c r="Q9" s="9">
        <v>66000</v>
      </c>
      <c r="R9" s="9">
        <v>66</v>
      </c>
      <c r="S9" s="8">
        <v>57000</v>
      </c>
      <c r="T9" s="8">
        <v>57</v>
      </c>
      <c r="U9" s="8">
        <v>57000</v>
      </c>
      <c r="V9" s="8">
        <v>57</v>
      </c>
      <c r="W9" s="9">
        <v>66000</v>
      </c>
      <c r="X9" s="9">
        <v>66</v>
      </c>
      <c r="Y9" s="9">
        <v>54000</v>
      </c>
      <c r="Z9" s="9">
        <v>54</v>
      </c>
      <c r="AA9" s="14">
        <f t="shared" si="0"/>
        <v>769125</v>
      </c>
      <c r="AB9" s="15">
        <f t="shared" si="0"/>
        <v>769.125</v>
      </c>
      <c r="AD9" s="12"/>
    </row>
    <row r="10" spans="1:31" ht="20.100000000000001" customHeight="1" x14ac:dyDescent="0.25">
      <c r="A10" s="13">
        <v>4</v>
      </c>
      <c r="B10" s="7" t="str">
        <f>'[1]REKAP JANUARI'!B10</f>
        <v>PANIDI</v>
      </c>
      <c r="C10" s="8">
        <v>108000</v>
      </c>
      <c r="D10" s="8">
        <v>108</v>
      </c>
      <c r="E10" s="8">
        <v>88875</v>
      </c>
      <c r="F10" s="8">
        <v>88.875</v>
      </c>
      <c r="G10" s="8">
        <v>110250</v>
      </c>
      <c r="H10" s="8">
        <v>110.25</v>
      </c>
      <c r="I10" s="8">
        <v>102375</v>
      </c>
      <c r="J10" s="8">
        <v>102.375</v>
      </c>
      <c r="K10" s="9">
        <v>93375</v>
      </c>
      <c r="L10" s="9">
        <v>93.375</v>
      </c>
      <c r="M10" s="8">
        <v>101250</v>
      </c>
      <c r="N10" s="8">
        <v>101.25</v>
      </c>
      <c r="O10" s="9">
        <v>100125</v>
      </c>
      <c r="P10" s="9">
        <v>100.125</v>
      </c>
      <c r="Q10" s="9">
        <v>97000</v>
      </c>
      <c r="R10" s="9">
        <v>97</v>
      </c>
      <c r="S10" s="8">
        <v>101000</v>
      </c>
      <c r="T10" s="8">
        <v>101</v>
      </c>
      <c r="U10" s="8">
        <v>90000</v>
      </c>
      <c r="V10" s="8">
        <v>90</v>
      </c>
      <c r="W10" s="9">
        <v>93000</v>
      </c>
      <c r="X10" s="9">
        <v>93</v>
      </c>
      <c r="Y10" s="9">
        <v>92000</v>
      </c>
      <c r="Z10" s="9">
        <v>92</v>
      </c>
      <c r="AA10" s="14">
        <f t="shared" si="0"/>
        <v>1177250</v>
      </c>
      <c r="AB10" s="15">
        <f t="shared" si="0"/>
        <v>1177.25</v>
      </c>
      <c r="AD10" s="12"/>
    </row>
    <row r="11" spans="1:31" ht="20.100000000000001" customHeight="1" x14ac:dyDescent="0.25">
      <c r="A11" s="13">
        <v>5</v>
      </c>
      <c r="B11" s="7" t="str">
        <f>'[1]REKAP JANUARI'!B11</f>
        <v>SUNTOYO</v>
      </c>
      <c r="C11" s="8">
        <v>88875</v>
      </c>
      <c r="D11" s="8">
        <v>88.875</v>
      </c>
      <c r="E11" s="8">
        <v>79875</v>
      </c>
      <c r="F11" s="8">
        <v>79.875</v>
      </c>
      <c r="G11" s="8">
        <v>101250</v>
      </c>
      <c r="H11" s="8">
        <v>101.25</v>
      </c>
      <c r="I11" s="8">
        <v>85500</v>
      </c>
      <c r="J11" s="8">
        <v>85.5</v>
      </c>
      <c r="K11" s="9">
        <v>90000</v>
      </c>
      <c r="L11" s="9">
        <v>90</v>
      </c>
      <c r="M11" s="8">
        <v>88875</v>
      </c>
      <c r="N11" s="8">
        <v>88.875</v>
      </c>
      <c r="O11" s="9">
        <v>90000</v>
      </c>
      <c r="P11" s="9">
        <v>90</v>
      </c>
      <c r="Q11" s="9">
        <v>91000</v>
      </c>
      <c r="R11" s="9">
        <v>91</v>
      </c>
      <c r="S11" s="8">
        <v>87000</v>
      </c>
      <c r="T11" s="8">
        <v>87</v>
      </c>
      <c r="U11" s="8">
        <v>82000</v>
      </c>
      <c r="V11" s="8">
        <v>82</v>
      </c>
      <c r="W11" s="9">
        <v>83000</v>
      </c>
      <c r="X11" s="9">
        <v>83</v>
      </c>
      <c r="Y11" s="9">
        <v>83000</v>
      </c>
      <c r="Z11" s="9">
        <v>83</v>
      </c>
      <c r="AA11" s="14">
        <f t="shared" si="0"/>
        <v>1050375</v>
      </c>
      <c r="AB11" s="15">
        <f t="shared" si="0"/>
        <v>1050.375</v>
      </c>
      <c r="AD11" s="12"/>
    </row>
    <row r="12" spans="1:31" ht="20.100000000000001" customHeight="1" x14ac:dyDescent="0.25">
      <c r="A12" s="13">
        <v>6</v>
      </c>
      <c r="B12" s="7" t="str">
        <f>'[1]REKAP JANUARI'!B12</f>
        <v>NGUSTARI</v>
      </c>
      <c r="C12" s="8">
        <v>135000</v>
      </c>
      <c r="D12" s="8">
        <v>135</v>
      </c>
      <c r="E12" s="8">
        <v>113625</v>
      </c>
      <c r="F12" s="8">
        <v>113.625</v>
      </c>
      <c r="G12" s="8">
        <v>140625</v>
      </c>
      <c r="H12" s="8">
        <v>140.625</v>
      </c>
      <c r="I12" s="8">
        <v>126000</v>
      </c>
      <c r="J12" s="8">
        <v>126</v>
      </c>
      <c r="K12" s="9">
        <v>114750</v>
      </c>
      <c r="L12" s="9">
        <v>114.75</v>
      </c>
      <c r="M12" s="8">
        <v>131625</v>
      </c>
      <c r="N12" s="8">
        <v>131.625</v>
      </c>
      <c r="O12" s="9">
        <v>132750</v>
      </c>
      <c r="P12" s="9">
        <v>132.75</v>
      </c>
      <c r="Q12" s="9">
        <v>133000</v>
      </c>
      <c r="R12" s="9">
        <v>133</v>
      </c>
      <c r="S12" s="8">
        <v>132000</v>
      </c>
      <c r="T12" s="8">
        <v>132</v>
      </c>
      <c r="U12" s="8">
        <v>126000</v>
      </c>
      <c r="V12" s="8">
        <v>126</v>
      </c>
      <c r="W12" s="9">
        <v>130000</v>
      </c>
      <c r="X12" s="9">
        <v>130</v>
      </c>
      <c r="Y12" s="9">
        <v>125000</v>
      </c>
      <c r="Z12" s="9">
        <v>125</v>
      </c>
      <c r="AA12" s="14">
        <f t="shared" si="0"/>
        <v>1540375</v>
      </c>
      <c r="AB12" s="15">
        <f t="shared" si="0"/>
        <v>1540.375</v>
      </c>
      <c r="AD12" s="12"/>
    </row>
    <row r="13" spans="1:31" ht="20.100000000000001" customHeight="1" x14ac:dyDescent="0.25">
      <c r="A13" s="13">
        <v>7</v>
      </c>
      <c r="B13" s="7" t="str">
        <f>'[1]REKAP JANUARI'!B13</f>
        <v>NIKO</v>
      </c>
      <c r="C13" s="8">
        <v>37125</v>
      </c>
      <c r="D13" s="8">
        <v>37.125</v>
      </c>
      <c r="E13" s="8">
        <v>28125</v>
      </c>
      <c r="F13" s="8">
        <v>28.125</v>
      </c>
      <c r="G13" s="8">
        <v>28125</v>
      </c>
      <c r="H13" s="8">
        <v>28.125</v>
      </c>
      <c r="I13" s="8">
        <v>24750</v>
      </c>
      <c r="J13" s="8">
        <v>24.75</v>
      </c>
      <c r="K13" s="9">
        <v>28125</v>
      </c>
      <c r="L13" s="9">
        <v>28.125</v>
      </c>
      <c r="M13" s="8">
        <v>21375</v>
      </c>
      <c r="N13" s="8">
        <v>21.375</v>
      </c>
      <c r="O13" s="9">
        <v>12375</v>
      </c>
      <c r="P13" s="9">
        <v>12.375</v>
      </c>
      <c r="Q13" s="9">
        <v>21000</v>
      </c>
      <c r="R13" s="9">
        <v>21</v>
      </c>
      <c r="S13" s="8">
        <v>28500</v>
      </c>
      <c r="T13" s="8">
        <v>28.5</v>
      </c>
      <c r="U13" s="8">
        <v>40500</v>
      </c>
      <c r="V13" s="8">
        <v>40.5</v>
      </c>
      <c r="W13" s="9">
        <v>36000</v>
      </c>
      <c r="X13" s="9">
        <v>36</v>
      </c>
      <c r="Y13" s="9">
        <v>33000</v>
      </c>
      <c r="Z13" s="9">
        <v>33</v>
      </c>
      <c r="AA13" s="14">
        <f t="shared" si="0"/>
        <v>339000</v>
      </c>
      <c r="AB13" s="15">
        <f t="shared" si="0"/>
        <v>339</v>
      </c>
      <c r="AE13" s="12"/>
    </row>
    <row r="14" spans="1:31" ht="20.100000000000001" customHeight="1" x14ac:dyDescent="0.25">
      <c r="A14" s="13">
        <v>8</v>
      </c>
      <c r="B14" s="7" t="str">
        <f>'[1]REKAP JANUARI'!B14</f>
        <v>BANU</v>
      </c>
      <c r="C14" s="8">
        <v>135000</v>
      </c>
      <c r="D14" s="8">
        <v>135</v>
      </c>
      <c r="E14" s="8">
        <v>130500</v>
      </c>
      <c r="F14" s="8">
        <v>130.5</v>
      </c>
      <c r="G14" s="8">
        <v>132750</v>
      </c>
      <c r="H14" s="8">
        <v>132.75</v>
      </c>
      <c r="I14" s="8">
        <v>130500</v>
      </c>
      <c r="J14" s="8">
        <v>130.5</v>
      </c>
      <c r="K14" s="9">
        <v>175500</v>
      </c>
      <c r="L14" s="9">
        <v>175.5</v>
      </c>
      <c r="M14" s="8">
        <v>126000</v>
      </c>
      <c r="N14" s="8">
        <v>126</v>
      </c>
      <c r="O14" s="9">
        <v>128250</v>
      </c>
      <c r="P14" s="9">
        <v>128.25</v>
      </c>
      <c r="Q14" s="9">
        <v>104000</v>
      </c>
      <c r="R14" s="9">
        <v>104</v>
      </c>
      <c r="S14" s="8">
        <v>147000</v>
      </c>
      <c r="T14" s="8">
        <v>147</v>
      </c>
      <c r="U14" s="8">
        <v>136000</v>
      </c>
      <c r="V14" s="8">
        <v>136</v>
      </c>
      <c r="W14" s="9">
        <v>133000</v>
      </c>
      <c r="X14" s="9">
        <v>133</v>
      </c>
      <c r="Y14" s="9">
        <v>156000</v>
      </c>
      <c r="Z14" s="9">
        <v>156</v>
      </c>
      <c r="AA14" s="14">
        <f t="shared" si="0"/>
        <v>1634500</v>
      </c>
      <c r="AB14" s="15">
        <f t="shared" si="0"/>
        <v>1634.5</v>
      </c>
      <c r="AD14" s="12"/>
    </row>
    <row r="15" spans="1:31" ht="20.100000000000001" customHeight="1" x14ac:dyDescent="0.25">
      <c r="A15" s="13">
        <v>9</v>
      </c>
      <c r="B15" s="7" t="str">
        <f>'[1]REKAP JANUARI'!B15</f>
        <v>A, JUYANA</v>
      </c>
      <c r="C15" s="8">
        <v>75375</v>
      </c>
      <c r="D15" s="8">
        <v>75.375</v>
      </c>
      <c r="E15" s="8">
        <v>70875</v>
      </c>
      <c r="F15" s="8">
        <v>70.875</v>
      </c>
      <c r="G15" s="8">
        <v>75375</v>
      </c>
      <c r="H15" s="8">
        <v>75.375</v>
      </c>
      <c r="I15" s="8">
        <v>78750</v>
      </c>
      <c r="J15" s="8">
        <v>78.75</v>
      </c>
      <c r="K15" s="9">
        <v>92250</v>
      </c>
      <c r="L15" s="9">
        <v>92.25</v>
      </c>
      <c r="M15" s="8">
        <v>75375</v>
      </c>
      <c r="N15" s="8">
        <v>75.375</v>
      </c>
      <c r="O15" s="9">
        <v>78750</v>
      </c>
      <c r="P15" s="9">
        <v>78.75</v>
      </c>
      <c r="Q15" s="9">
        <v>68000</v>
      </c>
      <c r="R15" s="9">
        <v>68</v>
      </c>
      <c r="S15" s="8">
        <v>61000</v>
      </c>
      <c r="T15" s="8">
        <v>61</v>
      </c>
      <c r="U15" s="8">
        <v>74000</v>
      </c>
      <c r="V15" s="8">
        <v>74</v>
      </c>
      <c r="W15" s="9">
        <v>61000</v>
      </c>
      <c r="X15" s="9">
        <v>61</v>
      </c>
      <c r="Y15" s="9">
        <v>69000</v>
      </c>
      <c r="Z15" s="9">
        <v>69</v>
      </c>
      <c r="AA15" s="14">
        <f t="shared" si="0"/>
        <v>879750</v>
      </c>
      <c r="AB15" s="15">
        <f t="shared" si="0"/>
        <v>879.75</v>
      </c>
      <c r="AD15" s="12"/>
    </row>
    <row r="16" spans="1:31" ht="20.100000000000001" customHeight="1" x14ac:dyDescent="0.25">
      <c r="A16" s="13">
        <v>10</v>
      </c>
      <c r="B16" s="7" t="str">
        <f>'[1]REKAP JANUARI'!B16</f>
        <v>LASTARI</v>
      </c>
      <c r="C16" s="8">
        <v>23625</v>
      </c>
      <c r="D16" s="8">
        <v>23.625</v>
      </c>
      <c r="E16" s="8">
        <v>20250</v>
      </c>
      <c r="F16" s="8">
        <v>20.25</v>
      </c>
      <c r="G16" s="8">
        <v>25875</v>
      </c>
      <c r="H16" s="8">
        <v>25.875</v>
      </c>
      <c r="I16" s="8">
        <v>22500</v>
      </c>
      <c r="J16" s="8">
        <v>22.5</v>
      </c>
      <c r="K16" s="9">
        <v>24750</v>
      </c>
      <c r="L16" s="9">
        <v>24.75</v>
      </c>
      <c r="M16" s="8">
        <v>24750</v>
      </c>
      <c r="N16" s="8">
        <v>24.75</v>
      </c>
      <c r="O16" s="9">
        <v>23625</v>
      </c>
      <c r="P16" s="9">
        <v>23.625</v>
      </c>
      <c r="Q16" s="9">
        <v>33000</v>
      </c>
      <c r="R16" s="9">
        <v>33</v>
      </c>
      <c r="S16" s="8">
        <v>33000</v>
      </c>
      <c r="T16" s="8">
        <v>33</v>
      </c>
      <c r="U16" s="8">
        <v>31500</v>
      </c>
      <c r="V16" s="8">
        <v>31.5</v>
      </c>
      <c r="W16" s="9">
        <v>33000</v>
      </c>
      <c r="X16" s="9">
        <v>33</v>
      </c>
      <c r="Y16" s="9">
        <v>31500</v>
      </c>
      <c r="Z16" s="9">
        <v>31.5</v>
      </c>
      <c r="AA16" s="14">
        <f t="shared" si="0"/>
        <v>327375</v>
      </c>
      <c r="AB16" s="15">
        <f t="shared" si="0"/>
        <v>327.375</v>
      </c>
      <c r="AE16" s="12"/>
    </row>
    <row r="17" spans="1:32" ht="20.100000000000001" customHeight="1" x14ac:dyDescent="0.25">
      <c r="A17" s="13">
        <v>11</v>
      </c>
      <c r="B17" s="7" t="str">
        <f>'[1]REKAP JANUARI'!B17</f>
        <v>SAGIMAN</v>
      </c>
      <c r="C17" s="8">
        <v>23625</v>
      </c>
      <c r="D17" s="8">
        <v>23.625</v>
      </c>
      <c r="E17" s="8">
        <v>20250</v>
      </c>
      <c r="F17" s="8">
        <v>20.25</v>
      </c>
      <c r="G17" s="8">
        <v>29250</v>
      </c>
      <c r="H17" s="8">
        <v>29.25</v>
      </c>
      <c r="I17" s="8">
        <v>22500</v>
      </c>
      <c r="J17" s="8">
        <v>22.5</v>
      </c>
      <c r="K17" s="9">
        <v>23625</v>
      </c>
      <c r="L17" s="9">
        <v>23.625</v>
      </c>
      <c r="M17" s="8">
        <v>23625</v>
      </c>
      <c r="N17" s="8">
        <v>23.625</v>
      </c>
      <c r="O17" s="9">
        <v>24750</v>
      </c>
      <c r="P17" s="9">
        <v>24.75</v>
      </c>
      <c r="Q17" s="9">
        <v>33000</v>
      </c>
      <c r="R17" s="9">
        <v>33</v>
      </c>
      <c r="S17" s="8">
        <v>36000</v>
      </c>
      <c r="T17" s="8">
        <v>36</v>
      </c>
      <c r="U17" s="8">
        <v>34500</v>
      </c>
      <c r="V17" s="8">
        <v>34.5</v>
      </c>
      <c r="W17" s="9">
        <v>37500</v>
      </c>
      <c r="X17" s="9">
        <v>37.5</v>
      </c>
      <c r="Y17" s="9">
        <v>36000</v>
      </c>
      <c r="Z17" s="9">
        <v>36</v>
      </c>
      <c r="AA17" s="14">
        <f t="shared" si="0"/>
        <v>344625</v>
      </c>
      <c r="AB17" s="15">
        <f t="shared" si="0"/>
        <v>344.625</v>
      </c>
      <c r="AE17" s="12"/>
    </row>
    <row r="18" spans="1:32" ht="20.100000000000001" customHeight="1" x14ac:dyDescent="0.25">
      <c r="A18" s="13">
        <v>12</v>
      </c>
      <c r="B18" s="7" t="str">
        <f>'[1]REKAP JANUARI'!B18</f>
        <v>SUNTI</v>
      </c>
      <c r="C18" s="8">
        <v>23625</v>
      </c>
      <c r="D18" s="8">
        <v>23.625</v>
      </c>
      <c r="E18" s="8">
        <v>20250</v>
      </c>
      <c r="F18" s="8">
        <v>20.25</v>
      </c>
      <c r="G18" s="8">
        <v>24750</v>
      </c>
      <c r="H18" s="8">
        <v>24.75</v>
      </c>
      <c r="I18" s="8">
        <v>22500</v>
      </c>
      <c r="J18" s="8">
        <v>22.5</v>
      </c>
      <c r="K18" s="9">
        <v>23625</v>
      </c>
      <c r="L18" s="9">
        <v>23.625</v>
      </c>
      <c r="M18" s="8">
        <v>23625</v>
      </c>
      <c r="N18" s="8">
        <v>23.625</v>
      </c>
      <c r="O18" s="9">
        <v>23625</v>
      </c>
      <c r="P18" s="9">
        <v>23.625</v>
      </c>
      <c r="Q18" s="9">
        <v>33000</v>
      </c>
      <c r="R18" s="9">
        <v>33</v>
      </c>
      <c r="S18" s="8">
        <v>34500</v>
      </c>
      <c r="T18" s="8">
        <v>34.5</v>
      </c>
      <c r="U18" s="8">
        <v>31500</v>
      </c>
      <c r="V18" s="8">
        <v>31.5</v>
      </c>
      <c r="W18" s="9">
        <v>34500</v>
      </c>
      <c r="X18" s="9">
        <v>34.5</v>
      </c>
      <c r="Y18" s="9">
        <v>33000</v>
      </c>
      <c r="Z18" s="9">
        <v>33</v>
      </c>
      <c r="AA18" s="14">
        <f t="shared" si="0"/>
        <v>328500</v>
      </c>
      <c r="AB18" s="15">
        <f t="shared" si="0"/>
        <v>328.5</v>
      </c>
      <c r="AE18" s="12"/>
    </row>
    <row r="19" spans="1:32" ht="20.100000000000001" customHeight="1" x14ac:dyDescent="0.25">
      <c r="A19" s="13">
        <v>13</v>
      </c>
      <c r="B19" s="7" t="str">
        <f>'[1]REKAP JANUARI'!B19</f>
        <v>MUHYIDIN</v>
      </c>
      <c r="C19" s="8">
        <v>25875</v>
      </c>
      <c r="D19" s="8">
        <v>25.875</v>
      </c>
      <c r="E19" s="8">
        <v>20250</v>
      </c>
      <c r="F19" s="8">
        <v>20.25</v>
      </c>
      <c r="G19" s="8">
        <v>24750</v>
      </c>
      <c r="H19" s="8">
        <v>24.75</v>
      </c>
      <c r="I19" s="8">
        <v>23625</v>
      </c>
      <c r="J19" s="8">
        <v>23.625</v>
      </c>
      <c r="K19" s="9">
        <v>56250</v>
      </c>
      <c r="L19" s="9">
        <v>56.25</v>
      </c>
      <c r="M19" s="8">
        <v>27000</v>
      </c>
      <c r="N19" s="8">
        <v>27</v>
      </c>
      <c r="O19" s="9">
        <v>23625</v>
      </c>
      <c r="P19" s="9">
        <v>23.625</v>
      </c>
      <c r="Q19" s="9">
        <v>36000</v>
      </c>
      <c r="R19" s="9">
        <v>36</v>
      </c>
      <c r="S19" s="8">
        <v>33000</v>
      </c>
      <c r="T19" s="8">
        <v>33</v>
      </c>
      <c r="U19" s="8">
        <v>27000</v>
      </c>
      <c r="V19" s="8">
        <v>27</v>
      </c>
      <c r="W19" s="9">
        <v>24000</v>
      </c>
      <c r="X19" s="9">
        <v>24</v>
      </c>
      <c r="Y19" s="9">
        <v>37500</v>
      </c>
      <c r="Z19" s="9">
        <v>37.5</v>
      </c>
      <c r="AA19" s="14">
        <f t="shared" si="0"/>
        <v>358875</v>
      </c>
      <c r="AB19" s="15">
        <f t="shared" si="0"/>
        <v>358.875</v>
      </c>
      <c r="AD19" s="12"/>
    </row>
    <row r="20" spans="1:32" ht="20.100000000000001" customHeight="1" x14ac:dyDescent="0.25">
      <c r="A20" s="13">
        <v>14</v>
      </c>
      <c r="B20" s="7" t="str">
        <f>'[1]REKAP JANUARI'!B20</f>
        <v>PURYANTO</v>
      </c>
      <c r="C20" s="8">
        <v>87750</v>
      </c>
      <c r="D20" s="8">
        <v>87.75</v>
      </c>
      <c r="E20" s="8">
        <v>84375</v>
      </c>
      <c r="F20" s="8">
        <v>84.375</v>
      </c>
      <c r="G20" s="8">
        <v>91125</v>
      </c>
      <c r="H20" s="8">
        <v>91.125</v>
      </c>
      <c r="I20" s="8">
        <v>97875</v>
      </c>
      <c r="J20" s="8">
        <v>97.875</v>
      </c>
      <c r="K20" s="9">
        <v>75375</v>
      </c>
      <c r="L20" s="9">
        <v>75.375</v>
      </c>
      <c r="M20" s="8">
        <v>96750</v>
      </c>
      <c r="N20" s="8">
        <v>96.75</v>
      </c>
      <c r="O20" s="9">
        <v>88875</v>
      </c>
      <c r="P20" s="9">
        <v>88.875</v>
      </c>
      <c r="Q20" s="9">
        <v>90000</v>
      </c>
      <c r="R20" s="9">
        <v>90</v>
      </c>
      <c r="S20" s="8">
        <v>80000</v>
      </c>
      <c r="T20" s="8">
        <v>80</v>
      </c>
      <c r="U20" s="8">
        <v>98000</v>
      </c>
      <c r="V20" s="8">
        <v>98</v>
      </c>
      <c r="W20" s="9">
        <v>75000</v>
      </c>
      <c r="X20" s="9">
        <v>75</v>
      </c>
      <c r="Y20" s="9">
        <v>102000</v>
      </c>
      <c r="Z20" s="9">
        <v>102</v>
      </c>
      <c r="AA20" s="14">
        <f t="shared" si="0"/>
        <v>1067125</v>
      </c>
      <c r="AB20" s="15">
        <f t="shared" si="0"/>
        <v>1067.125</v>
      </c>
      <c r="AE20" s="12"/>
    </row>
    <row r="21" spans="1:32" ht="20.100000000000001" customHeight="1" x14ac:dyDescent="0.25">
      <c r="A21" s="13">
        <v>15</v>
      </c>
      <c r="B21" s="7" t="str">
        <f>'[1]REKAP JANUARI'!B21</f>
        <v>KASMANI</v>
      </c>
      <c r="C21" s="8">
        <v>24750</v>
      </c>
      <c r="D21" s="8">
        <v>24.75</v>
      </c>
      <c r="E21" s="8">
        <v>20250</v>
      </c>
      <c r="F21" s="8">
        <v>20.25</v>
      </c>
      <c r="G21" s="8">
        <v>24750</v>
      </c>
      <c r="H21" s="8">
        <v>24.75</v>
      </c>
      <c r="I21" s="8">
        <v>22500</v>
      </c>
      <c r="J21" s="8">
        <v>22.5</v>
      </c>
      <c r="K21" s="9">
        <v>20250</v>
      </c>
      <c r="L21" s="9">
        <v>20.25</v>
      </c>
      <c r="M21" s="8">
        <v>22500</v>
      </c>
      <c r="N21" s="8">
        <v>22.5</v>
      </c>
      <c r="O21" s="9">
        <v>23625</v>
      </c>
      <c r="P21" s="9">
        <v>23.625</v>
      </c>
      <c r="Q21" s="9">
        <v>33000</v>
      </c>
      <c r="R21" s="9">
        <v>33</v>
      </c>
      <c r="S21" s="8">
        <v>30000</v>
      </c>
      <c r="T21" s="8">
        <v>30</v>
      </c>
      <c r="U21" s="8">
        <v>31500</v>
      </c>
      <c r="V21" s="8">
        <v>31.5</v>
      </c>
      <c r="W21" s="9">
        <v>33000</v>
      </c>
      <c r="X21" s="9">
        <v>33</v>
      </c>
      <c r="Y21" s="9">
        <v>33000</v>
      </c>
      <c r="Z21" s="9">
        <v>33</v>
      </c>
      <c r="AA21" s="14">
        <f t="shared" si="0"/>
        <v>319125</v>
      </c>
      <c r="AB21" s="15">
        <f t="shared" si="0"/>
        <v>319.125</v>
      </c>
      <c r="AE21" s="12"/>
    </row>
    <row r="22" spans="1:32" ht="20.100000000000001" customHeight="1" x14ac:dyDescent="0.25">
      <c r="A22" s="13">
        <v>16</v>
      </c>
      <c r="B22" s="7" t="str">
        <f>'[1]REKAP JANUARI'!B22</f>
        <v>ASMURI</v>
      </c>
      <c r="C22" s="8">
        <v>24750</v>
      </c>
      <c r="D22" s="8">
        <v>24.75</v>
      </c>
      <c r="E22" s="8">
        <v>21375</v>
      </c>
      <c r="F22" s="8">
        <v>21.375</v>
      </c>
      <c r="G22" s="8">
        <v>25875</v>
      </c>
      <c r="H22" s="8">
        <v>25.875</v>
      </c>
      <c r="I22" s="8">
        <v>24750</v>
      </c>
      <c r="J22" s="8">
        <v>24.75</v>
      </c>
      <c r="K22" s="9">
        <v>21375</v>
      </c>
      <c r="L22" s="9">
        <v>21.375</v>
      </c>
      <c r="M22" s="8">
        <v>24750</v>
      </c>
      <c r="N22" s="8">
        <v>24.75</v>
      </c>
      <c r="O22" s="9">
        <v>27000</v>
      </c>
      <c r="P22" s="9">
        <v>27</v>
      </c>
      <c r="Q22" s="9">
        <v>34500</v>
      </c>
      <c r="R22" s="9">
        <v>34.5</v>
      </c>
      <c r="S22" s="8">
        <v>33000</v>
      </c>
      <c r="T22" s="8">
        <v>33</v>
      </c>
      <c r="U22" s="8">
        <v>34500</v>
      </c>
      <c r="V22" s="8">
        <v>34.5</v>
      </c>
      <c r="W22" s="9">
        <v>40500</v>
      </c>
      <c r="X22" s="9">
        <v>40.5</v>
      </c>
      <c r="Y22" s="9">
        <v>36000</v>
      </c>
      <c r="Z22" s="9">
        <v>36</v>
      </c>
      <c r="AA22" s="14">
        <f t="shared" si="0"/>
        <v>348375</v>
      </c>
      <c r="AB22" s="15">
        <f t="shared" si="0"/>
        <v>348.375</v>
      </c>
      <c r="AE22" s="12"/>
    </row>
    <row r="23" spans="1:32" ht="20.100000000000001" customHeight="1" x14ac:dyDescent="0.25">
      <c r="A23" s="13">
        <v>17</v>
      </c>
      <c r="B23" s="7" t="str">
        <f>'[1]REKAP JANUARI'!B23</f>
        <v>SUYANTO</v>
      </c>
      <c r="C23" s="8">
        <v>25875</v>
      </c>
      <c r="D23" s="8">
        <v>25.875</v>
      </c>
      <c r="E23" s="8">
        <v>21375</v>
      </c>
      <c r="F23" s="8">
        <v>21.375</v>
      </c>
      <c r="G23" s="8">
        <v>25875</v>
      </c>
      <c r="H23" s="8">
        <v>25.875</v>
      </c>
      <c r="I23" s="8">
        <v>23625</v>
      </c>
      <c r="J23" s="8">
        <v>23.625</v>
      </c>
      <c r="K23" s="9">
        <v>23625</v>
      </c>
      <c r="L23" s="9">
        <v>23.625</v>
      </c>
      <c r="M23" s="8">
        <v>23625</v>
      </c>
      <c r="N23" s="8">
        <v>23.625</v>
      </c>
      <c r="O23" s="9">
        <v>23625</v>
      </c>
      <c r="P23" s="9">
        <v>23.625</v>
      </c>
      <c r="Q23" s="9">
        <v>31500</v>
      </c>
      <c r="R23" s="9">
        <v>31.5</v>
      </c>
      <c r="S23" s="8">
        <v>33000</v>
      </c>
      <c r="T23" s="8">
        <v>33</v>
      </c>
      <c r="U23" s="8">
        <v>33000</v>
      </c>
      <c r="V23" s="8">
        <v>33</v>
      </c>
      <c r="W23" s="9">
        <v>34500</v>
      </c>
      <c r="X23" s="9">
        <v>34.5</v>
      </c>
      <c r="Y23" s="9">
        <v>33000</v>
      </c>
      <c r="Z23" s="9">
        <v>33</v>
      </c>
      <c r="AA23" s="14">
        <f t="shared" si="0"/>
        <v>332625</v>
      </c>
      <c r="AB23" s="15">
        <f t="shared" si="0"/>
        <v>332.625</v>
      </c>
      <c r="AE23" s="12"/>
    </row>
    <row r="24" spans="1:32" ht="20.100000000000001" customHeight="1" x14ac:dyDescent="0.25">
      <c r="A24" s="13">
        <v>18</v>
      </c>
      <c r="B24" s="7" t="s">
        <v>19</v>
      </c>
      <c r="C24" s="8"/>
      <c r="D24" s="8"/>
      <c r="E24" s="8"/>
      <c r="F24" s="8"/>
      <c r="G24" s="8"/>
      <c r="H24" s="8"/>
      <c r="I24" s="8"/>
      <c r="J24" s="8"/>
      <c r="K24" s="9"/>
      <c r="L24" s="9"/>
      <c r="M24" s="8">
        <v>5625</v>
      </c>
      <c r="N24" s="8">
        <v>5.625</v>
      </c>
      <c r="O24" s="9">
        <v>16875</v>
      </c>
      <c r="P24" s="9">
        <v>16.875</v>
      </c>
      <c r="Q24" s="9">
        <v>16500</v>
      </c>
      <c r="R24" s="9">
        <v>16.5</v>
      </c>
      <c r="S24" s="8">
        <v>28500</v>
      </c>
      <c r="T24" s="8">
        <v>28.5</v>
      </c>
      <c r="U24" s="8">
        <v>42000</v>
      </c>
      <c r="V24" s="8">
        <v>42</v>
      </c>
      <c r="W24" s="9">
        <v>34500</v>
      </c>
      <c r="X24" s="9">
        <v>34.5</v>
      </c>
      <c r="Y24" s="9">
        <v>39000</v>
      </c>
      <c r="Z24" s="9">
        <v>39</v>
      </c>
      <c r="AA24" s="14">
        <f>C24+E24+G24+I24+K24+M24+O24+Q24+S24+U24+W24+Y24</f>
        <v>183000</v>
      </c>
      <c r="AB24" s="15">
        <f>D24+F24+H24+J24+L24+N24+P24+R24+T24+V24+X24+Z24</f>
        <v>183</v>
      </c>
      <c r="AE24" s="12"/>
    </row>
    <row r="25" spans="1:32" ht="20.100000000000001" customHeight="1" x14ac:dyDescent="0.25">
      <c r="A25" s="13">
        <v>19</v>
      </c>
      <c r="B25" s="7" t="str">
        <f>'[1]REKAP JANUARI'!B24</f>
        <v>WAKIJAN</v>
      </c>
      <c r="C25" s="8">
        <v>25875</v>
      </c>
      <c r="D25" s="8">
        <v>25.875</v>
      </c>
      <c r="E25" s="8">
        <v>20250</v>
      </c>
      <c r="F25" s="8">
        <v>20.25</v>
      </c>
      <c r="G25" s="8">
        <v>21375</v>
      </c>
      <c r="H25" s="8">
        <v>21.375</v>
      </c>
      <c r="I25" s="8">
        <v>25875</v>
      </c>
      <c r="J25" s="8">
        <v>25.875</v>
      </c>
      <c r="K25" s="9">
        <v>31500</v>
      </c>
      <c r="L25" s="9">
        <v>31.5</v>
      </c>
      <c r="M25" s="8">
        <v>36000</v>
      </c>
      <c r="N25" s="8">
        <v>36</v>
      </c>
      <c r="O25" s="9">
        <v>34875</v>
      </c>
      <c r="P25" s="9">
        <v>34.875</v>
      </c>
      <c r="Q25" s="9">
        <v>45000</v>
      </c>
      <c r="R25" s="9">
        <v>45</v>
      </c>
      <c r="S25" s="8">
        <v>49000</v>
      </c>
      <c r="T25" s="8">
        <v>49</v>
      </c>
      <c r="U25" s="8">
        <v>42000</v>
      </c>
      <c r="V25" s="8">
        <v>42</v>
      </c>
      <c r="W25" s="9">
        <v>39000</v>
      </c>
      <c r="X25" s="9">
        <v>39</v>
      </c>
      <c r="Y25" s="9">
        <v>50000</v>
      </c>
      <c r="Z25" s="9">
        <v>50</v>
      </c>
      <c r="AA25" s="14">
        <f t="shared" si="0"/>
        <v>420750</v>
      </c>
      <c r="AB25" s="15">
        <f t="shared" si="0"/>
        <v>420.75</v>
      </c>
      <c r="AD25" s="12"/>
    </row>
    <row r="26" spans="1:32" ht="20.100000000000001" customHeight="1" x14ac:dyDescent="0.25">
      <c r="A26" s="13">
        <v>20</v>
      </c>
      <c r="B26" s="7" t="str">
        <f>'[1]REKAP JANUARI'!B25</f>
        <v>SAMPAH LUAR</v>
      </c>
      <c r="C26" s="8">
        <v>24750</v>
      </c>
      <c r="D26" s="8">
        <v>24.75</v>
      </c>
      <c r="E26" s="8">
        <v>57375</v>
      </c>
      <c r="F26" s="8">
        <v>57.375</v>
      </c>
      <c r="G26" s="8">
        <v>72000</v>
      </c>
      <c r="H26" s="8">
        <v>72</v>
      </c>
      <c r="I26" s="8">
        <v>55125</v>
      </c>
      <c r="J26" s="8">
        <v>55.125</v>
      </c>
      <c r="K26" s="9">
        <v>72000</v>
      </c>
      <c r="L26" s="9">
        <v>72</v>
      </c>
      <c r="M26" s="8">
        <v>34875</v>
      </c>
      <c r="N26" s="8">
        <v>34.875</v>
      </c>
      <c r="O26" s="9">
        <v>52875</v>
      </c>
      <c r="P26" s="9">
        <v>52.875</v>
      </c>
      <c r="Q26" s="9">
        <v>26000</v>
      </c>
      <c r="R26" s="9">
        <v>26</v>
      </c>
      <c r="S26" s="8">
        <v>49000</v>
      </c>
      <c r="T26" s="8">
        <v>49</v>
      </c>
      <c r="U26" s="8">
        <v>59000</v>
      </c>
      <c r="V26" s="8">
        <v>59</v>
      </c>
      <c r="W26" s="9">
        <v>76000</v>
      </c>
      <c r="X26" s="9">
        <v>76</v>
      </c>
      <c r="Y26" s="9">
        <v>42000</v>
      </c>
      <c r="Z26" s="9">
        <v>42</v>
      </c>
      <c r="AA26" s="14">
        <f t="shared" si="0"/>
        <v>621000</v>
      </c>
      <c r="AB26" s="15">
        <f t="shared" si="0"/>
        <v>621</v>
      </c>
      <c r="AF26" s="12"/>
    </row>
    <row r="27" spans="1:32" ht="9.75" customHeight="1" thickBot="1" x14ac:dyDescent="0.3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9"/>
      <c r="Z27" s="19"/>
      <c r="AA27" s="20"/>
      <c r="AB27" s="21"/>
    </row>
    <row r="28" spans="1:32" s="3" customFormat="1" ht="24.95" customHeight="1" thickTop="1" thickBot="1" x14ac:dyDescent="0.3">
      <c r="A28" s="46" t="s">
        <v>20</v>
      </c>
      <c r="B28" s="47"/>
      <c r="C28" s="22">
        <f>SUM(C7:C26)</f>
        <v>1128375</v>
      </c>
      <c r="D28" s="22">
        <f>SUM(D7:D26)</f>
        <v>1128.375</v>
      </c>
      <c r="E28" s="22">
        <f t="shared" ref="E28:X28" si="1">SUM(E7:E26)</f>
        <v>1028250</v>
      </c>
      <c r="F28" s="22">
        <f t="shared" si="1"/>
        <v>1028.25</v>
      </c>
      <c r="G28" s="22">
        <f t="shared" si="1"/>
        <v>1197000</v>
      </c>
      <c r="H28" s="22">
        <f t="shared" si="1"/>
        <v>1197</v>
      </c>
      <c r="I28" s="22">
        <f>SUM(I7:I26)</f>
        <v>1108125</v>
      </c>
      <c r="J28" s="22">
        <f t="shared" si="1"/>
        <v>1108.125</v>
      </c>
      <c r="K28" s="22">
        <f t="shared" si="1"/>
        <v>1162125</v>
      </c>
      <c r="L28" s="22">
        <f t="shared" si="1"/>
        <v>1162.125</v>
      </c>
      <c r="M28" s="22">
        <f>SUM(M7:M26)</f>
        <v>1114875</v>
      </c>
      <c r="N28" s="23">
        <f>SUM(N7:N26)</f>
        <v>1114.875</v>
      </c>
      <c r="O28" s="22">
        <f t="shared" si="1"/>
        <v>1146375</v>
      </c>
      <c r="P28" s="22">
        <f t="shared" si="1"/>
        <v>1146.375</v>
      </c>
      <c r="Q28" s="22">
        <f t="shared" si="1"/>
        <v>1150500</v>
      </c>
      <c r="R28" s="22">
        <f t="shared" si="1"/>
        <v>1150.5</v>
      </c>
      <c r="S28" s="22">
        <f t="shared" si="1"/>
        <v>1213500</v>
      </c>
      <c r="T28" s="22">
        <f t="shared" si="1"/>
        <v>1213.5</v>
      </c>
      <c r="U28" s="22">
        <f t="shared" si="1"/>
        <v>1222000</v>
      </c>
      <c r="V28" s="22">
        <f t="shared" si="1"/>
        <v>1222</v>
      </c>
      <c r="W28" s="22">
        <f t="shared" si="1"/>
        <v>1217500</v>
      </c>
      <c r="X28" s="22">
        <f t="shared" si="1"/>
        <v>1217.5</v>
      </c>
      <c r="Y28" s="22">
        <f>SUM(Y7:Y26)</f>
        <v>1244000</v>
      </c>
      <c r="Z28" s="22">
        <f>SUM(Z7:Z26)</f>
        <v>1244</v>
      </c>
      <c r="AA28" s="24">
        <f>SUM(AA7:AA26)</f>
        <v>13932625</v>
      </c>
      <c r="AB28" s="25">
        <f>SUM(AB7:AB26)</f>
        <v>13932.625</v>
      </c>
      <c r="AD28" s="12"/>
      <c r="AE28" s="12"/>
      <c r="AF28" s="12"/>
    </row>
    <row r="29" spans="1:32" ht="15.75" thickTop="1" x14ac:dyDescent="0.25"/>
    <row r="30" spans="1:32" ht="15.75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27"/>
      <c r="P30" s="27"/>
      <c r="Q30" s="27"/>
      <c r="R30" s="27"/>
      <c r="S30" s="27"/>
      <c r="T30" s="28">
        <f>P28+R28+T28+V28+X28+Z28</f>
        <v>7193.875</v>
      </c>
      <c r="U30" s="26"/>
      <c r="V30" s="26"/>
      <c r="X30" s="26"/>
      <c r="Y30" s="29" t="s">
        <v>21</v>
      </c>
      <c r="AD30" s="30"/>
      <c r="AE30" s="30"/>
      <c r="AF30" s="30"/>
    </row>
    <row r="31" spans="1:32" x14ac:dyDescent="0.25">
      <c r="A31" s="26"/>
      <c r="B31" s="26"/>
      <c r="C31" s="31"/>
      <c r="D31" s="26"/>
      <c r="E31" s="26"/>
      <c r="F31" s="26"/>
      <c r="G31" s="28">
        <f>D28+F28+H28</f>
        <v>3353.625</v>
      </c>
      <c r="H31" s="26"/>
      <c r="I31" s="26"/>
      <c r="J31" s="26"/>
      <c r="K31" s="26"/>
      <c r="L31" s="26"/>
      <c r="M31" s="26"/>
      <c r="N31" s="28">
        <f>G31+J28+L28+N28</f>
        <v>6738.75</v>
      </c>
      <c r="O31" s="27"/>
      <c r="P31" s="27"/>
      <c r="Q31" s="27"/>
      <c r="R31" s="27"/>
      <c r="S31" s="28">
        <f>N31+P28+R28+T28</f>
        <v>10249.125</v>
      </c>
      <c r="T31" s="27"/>
      <c r="U31" s="26"/>
      <c r="V31" s="26"/>
      <c r="X31" s="32"/>
      <c r="Y31" s="33" t="s">
        <v>30</v>
      </c>
    </row>
    <row r="32" spans="1:32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X32" s="32"/>
      <c r="Y32" s="34"/>
    </row>
    <row r="33" spans="1:33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X33" s="32"/>
      <c r="Y33" s="51" t="s">
        <v>25</v>
      </c>
    </row>
    <row r="34" spans="1:33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X34" s="32"/>
      <c r="Y34" s="51" t="s">
        <v>26</v>
      </c>
    </row>
    <row r="35" spans="1:33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X35" s="32"/>
      <c r="Y35" s="51" t="s">
        <v>27</v>
      </c>
    </row>
    <row r="36" spans="1:33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X36" s="32"/>
      <c r="Y36" s="52" t="s">
        <v>28</v>
      </c>
    </row>
    <row r="37" spans="1:33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X37" s="32"/>
      <c r="Y37" s="51" t="s">
        <v>29</v>
      </c>
    </row>
    <row r="38" spans="1:33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X38" s="32"/>
      <c r="Y38" s="50"/>
    </row>
    <row r="39" spans="1:33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X39" s="32"/>
      <c r="Y39" s="50"/>
    </row>
    <row r="40" spans="1:3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X40" s="32"/>
      <c r="Y40" s="34"/>
    </row>
    <row r="41" spans="1:33" ht="15.75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X41" s="32"/>
      <c r="Y41" s="35" t="s">
        <v>22</v>
      </c>
    </row>
    <row r="42" spans="1:33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36"/>
      <c r="X42" s="32"/>
      <c r="Y42" s="33" t="s">
        <v>23</v>
      </c>
    </row>
    <row r="43" spans="1:33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36"/>
      <c r="X43" s="26"/>
      <c r="Y43" s="33" t="s">
        <v>24</v>
      </c>
    </row>
    <row r="44" spans="1:33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36"/>
      <c r="X44" s="26"/>
      <c r="AC44" s="3"/>
      <c r="AD44" s="3"/>
      <c r="AE44" s="3"/>
      <c r="AF44" s="3"/>
      <c r="AG44" s="3"/>
    </row>
    <row r="45" spans="1:33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36"/>
      <c r="X45" s="26"/>
    </row>
    <row r="46" spans="1:33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36"/>
      <c r="X46" s="26"/>
    </row>
    <row r="47" spans="1:33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36"/>
      <c r="X47" s="26"/>
    </row>
    <row r="48" spans="1:33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36"/>
      <c r="X48" s="26"/>
    </row>
    <row r="49" spans="1:24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36"/>
      <c r="X49" s="26"/>
    </row>
    <row r="50" spans="1:24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36"/>
      <c r="X50" s="26"/>
    </row>
    <row r="51" spans="1:24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36"/>
      <c r="X51" s="26"/>
    </row>
    <row r="52" spans="1:24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</sheetData>
  <mergeCells count="18">
    <mergeCell ref="A28:B28"/>
    <mergeCell ref="O5:P5"/>
    <mergeCell ref="Q5:R5"/>
    <mergeCell ref="S5:T5"/>
    <mergeCell ref="U5:V5"/>
    <mergeCell ref="A2:AB2"/>
    <mergeCell ref="A3:AB3"/>
    <mergeCell ref="A5:A6"/>
    <mergeCell ref="B5:B6"/>
    <mergeCell ref="C5:D5"/>
    <mergeCell ref="E5:F5"/>
    <mergeCell ref="G5:H5"/>
    <mergeCell ref="I5:J5"/>
    <mergeCell ref="K5:L5"/>
    <mergeCell ref="M5:N5"/>
    <mergeCell ref="AA5:AB5"/>
    <mergeCell ref="W5:X5"/>
    <mergeCell ref="Y5:Z5"/>
  </mergeCells>
  <pageMargins left="0.11811023622047245" right="0.11811023622047245" top="0.86614173228346458" bottom="0.74803149606299213" header="0.31496062992125984" footer="0.31496062992125984"/>
  <pageSetup paperSize="14" scale="5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SETAHUN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esdm rembang</dc:creator>
  <cp:lastModifiedBy>esdm rembang</cp:lastModifiedBy>
  <cp:lastPrinted>2023-03-24T03:03:31Z</cp:lastPrinted>
  <dcterms:created xsi:type="dcterms:W3CDTF">2022-12-27T07:50:50Z</dcterms:created>
  <dcterms:modified xsi:type="dcterms:W3CDTF">2023-03-24T03:04:02Z</dcterms:modified>
</cp:coreProperties>
</file>