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firstSheet="1" activeTab="1"/>
  </bookViews>
  <sheets>
    <sheet name="Sheet1" sheetId="1" state="hidden" r:id="rId1"/>
    <sheet name="REKAP ASE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63" i="2"/>
  <c r="I63"/>
  <c r="O62"/>
  <c r="O64" s="1"/>
  <c r="I62"/>
  <c r="O60"/>
  <c r="O57"/>
  <c r="I57"/>
  <c r="O53"/>
  <c r="I53"/>
  <c r="O51"/>
  <c r="I51"/>
  <c r="O48"/>
  <c r="I48"/>
  <c r="I47"/>
  <c r="O47" s="1"/>
  <c r="O49" s="1"/>
  <c r="I46"/>
  <c r="I43"/>
  <c r="O42"/>
  <c r="I42"/>
  <c r="O41"/>
  <c r="O44" s="1"/>
  <c r="I41"/>
  <c r="O39"/>
  <c r="I39"/>
  <c r="I36"/>
  <c r="I35"/>
  <c r="O34"/>
  <c r="O37" s="1"/>
  <c r="I34"/>
  <c r="O31"/>
  <c r="I31"/>
  <c r="O29"/>
  <c r="O32" s="1"/>
  <c r="I29"/>
  <c r="O27"/>
  <c r="I27"/>
  <c r="I24"/>
  <c r="O23"/>
  <c r="O25" s="1"/>
  <c r="I23"/>
  <c r="O21"/>
  <c r="I21"/>
  <c r="O18"/>
  <c r="I18"/>
  <c r="I17"/>
  <c r="O17" s="1"/>
  <c r="O19" s="1"/>
  <c r="O16"/>
  <c r="I16"/>
  <c r="O14"/>
  <c r="I13"/>
  <c r="I12"/>
  <c r="O55" l="1"/>
  <c r="O65" s="1"/>
  <c r="O62" i="1" l="1"/>
  <c r="O64" s="1"/>
  <c r="I62"/>
  <c r="I57"/>
  <c r="O57" s="1"/>
  <c r="O60" s="1"/>
  <c r="O53"/>
  <c r="I53"/>
  <c r="O51"/>
  <c r="I51"/>
  <c r="I48"/>
  <c r="O48" s="1"/>
  <c r="I47"/>
  <c r="O47" s="1"/>
  <c r="O49" s="1"/>
  <c r="I46"/>
  <c r="I43"/>
  <c r="O42"/>
  <c r="I42"/>
  <c r="O41"/>
  <c r="O44" s="1"/>
  <c r="I41"/>
  <c r="O39"/>
  <c r="I39"/>
  <c r="I36"/>
  <c r="I35"/>
  <c r="I34"/>
  <c r="O34" s="1"/>
  <c r="O37" s="1"/>
  <c r="O31"/>
  <c r="I31"/>
  <c r="O29"/>
  <c r="O32" s="1"/>
  <c r="I29"/>
  <c r="O27"/>
  <c r="I27"/>
  <c r="I24"/>
  <c r="O23"/>
  <c r="O25" s="1"/>
  <c r="I23"/>
  <c r="O21"/>
  <c r="I21"/>
  <c r="I18"/>
  <c r="O18" s="1"/>
  <c r="I17"/>
  <c r="O17" s="1"/>
  <c r="I16"/>
  <c r="O16" s="1"/>
  <c r="O14"/>
  <c r="I13"/>
  <c r="I12"/>
  <c r="O19" l="1"/>
  <c r="O55" s="1"/>
  <c r="O65" s="1"/>
</calcChain>
</file>

<file path=xl/sharedStrings.xml><?xml version="1.0" encoding="utf-8"?>
<sst xmlns="http://schemas.openxmlformats.org/spreadsheetml/2006/main" count="387" uniqueCount="145">
  <si>
    <t>PEMERINTAH KABUPATEN REMBANG</t>
  </si>
  <si>
    <t>DINAS/BADAN PEMKAB REMBANG</t>
  </si>
  <si>
    <t>DAFTAR REKAPITULASI ASET TETAP TAHUN ANGGARAN 2022</t>
  </si>
  <si>
    <t>Berdasarkan Realisasi Belanja Modal dan Realisasi non Belanja Modal Yang Dapat Dikategorikan Aset Tetap</t>
  </si>
  <si>
    <t>NO.</t>
  </si>
  <si>
    <t>Kelompok Aset/KIB/sub KIB</t>
  </si>
  <si>
    <t>Kode Asset</t>
  </si>
  <si>
    <t>NAMA ASSET</t>
  </si>
  <si>
    <t>Volume (Jumlah)</t>
  </si>
  <si>
    <t>Tipe Merk</t>
  </si>
  <si>
    <t>Tahun</t>
  </si>
  <si>
    <t>Nilai Asset/Satuan ( Rp )</t>
  </si>
  <si>
    <t>Total Aset</t>
  </si>
  <si>
    <t>SPK</t>
  </si>
  <si>
    <t>SP2D/SP2D</t>
  </si>
  <si>
    <t>Biaya Umum</t>
  </si>
  <si>
    <t>Harga Perolehan</t>
  </si>
  <si>
    <t>Ket.</t>
  </si>
  <si>
    <t>Tanggal</t>
  </si>
  <si>
    <t>Nomor</t>
  </si>
  <si>
    <t>9=5x8</t>
  </si>
  <si>
    <t>15=14+9</t>
  </si>
  <si>
    <t>A</t>
  </si>
  <si>
    <t>PERALATAN DAN MESIN</t>
  </si>
  <si>
    <t>Alat Besar</t>
  </si>
  <si>
    <t>1.3.2.01.003.005.010</t>
  </si>
  <si>
    <t xml:space="preserve">Pompa </t>
  </si>
  <si>
    <t>honda</t>
  </si>
  <si>
    <t>02113/SP2D-GU/2.11.1.03.0.00.01/07/2022</t>
  </si>
  <si>
    <t>Pompa</t>
  </si>
  <si>
    <t>Alat Angkutan</t>
  </si>
  <si>
    <t>1.3.2.02.002.001.013</t>
  </si>
  <si>
    <t>Kendaraan Tak Bermotor Angkutan Barang lainnya</t>
  </si>
  <si>
    <t>26/08/2022</t>
  </si>
  <si>
    <t>03474/SP2D-LS/2.11.1.03.0.00.01/08/2022</t>
  </si>
  <si>
    <t>Kontainer Kec.Rembang</t>
  </si>
  <si>
    <t>13/09/2022</t>
  </si>
  <si>
    <t>03951/SP2D-LS/2.11.1.03.0.00.01/09/2022</t>
  </si>
  <si>
    <t>Kontainer Kec. Kragan</t>
  </si>
  <si>
    <t>03953/SP2D-LS/2.11.1.03.0.00.01/09/2022</t>
  </si>
  <si>
    <t>Kontainer Kec. Sarang</t>
  </si>
  <si>
    <t>1.3.2.02.002.001.016</t>
  </si>
  <si>
    <t xml:space="preserve">Kendaraan Tak Bermotor Angkutan Barang </t>
  </si>
  <si>
    <t>27/12/2022</t>
  </si>
  <si>
    <t>09581/SP2D-LS/2.11.1.03.0.00.01/12/2022</t>
  </si>
  <si>
    <t>Kontainer</t>
  </si>
  <si>
    <t>1.3.2.02.001.003.001</t>
  </si>
  <si>
    <t>Truck+Attachment</t>
  </si>
  <si>
    <t>Hino</t>
  </si>
  <si>
    <t>Dump Truck</t>
  </si>
  <si>
    <t>Grandmax</t>
  </si>
  <si>
    <t>Mini Dump</t>
  </si>
  <si>
    <t>1.3.2.02.001.009.001</t>
  </si>
  <si>
    <t xml:space="preserve">Alat Angkutan Darat Bermotor Lainnya </t>
  </si>
  <si>
    <t>19/12/2022</t>
  </si>
  <si>
    <t>08475/SP2D-GU/2.11.1.03.0.00.01/12/2022</t>
  </si>
  <si>
    <t>Kendaraan roda 3</t>
  </si>
  <si>
    <t>1.3.2.02.002.002.004</t>
  </si>
  <si>
    <t>Kendaraan Tak Bermotor Penumpang lainnya</t>
  </si>
  <si>
    <t>22/12/2022</t>
  </si>
  <si>
    <t>08824/SP2D-LS/2.11.1.03.0.00.01/12/2022</t>
  </si>
  <si>
    <t>becak sampah</t>
  </si>
  <si>
    <t>Alat Pertanian</t>
  </si>
  <si>
    <t>1.3.2.04.001.002.009</t>
  </si>
  <si>
    <t>Alat Pemeliharaan Tanaman/Ikan/Ternak</t>
  </si>
  <si>
    <t>STIHL MS 382</t>
  </si>
  <si>
    <t>23/11/2022</t>
  </si>
  <si>
    <t>06692/SP2D-GU/2.11.1.03.0.00.01/11/2022</t>
  </si>
  <si>
    <t>Gergaji chainshaw</t>
  </si>
  <si>
    <t>SHIMIZU</t>
  </si>
  <si>
    <t>25/03/2022</t>
  </si>
  <si>
    <t>00400/SP2D-GU/2.11.1.03.0.00.01/03/2022</t>
  </si>
  <si>
    <t>18/05/2022</t>
  </si>
  <si>
    <t>01068/SP2D-GU/2.11.1.03.0.00.01/05/2022</t>
  </si>
  <si>
    <t>1.3.2.04.001.010.001</t>
  </si>
  <si>
    <t>Alat pengolahan Lainnya</t>
  </si>
  <si>
    <t>Mesin Press Pencacah sampah</t>
  </si>
  <si>
    <t>Alat Kantor dan Rumah Tangga</t>
  </si>
  <si>
    <t>1.3.2.05.002.003.007</t>
  </si>
  <si>
    <t xml:space="preserve">Alat Pembersih Lainnya </t>
  </si>
  <si>
    <t>WX_PM5102</t>
  </si>
  <si>
    <t xml:space="preserve">Mesin Potong Rumput dorong </t>
  </si>
  <si>
    <t>GX35T</t>
  </si>
  <si>
    <t>Mesin potong rumput gendong</t>
  </si>
  <si>
    <t>Mollar</t>
  </si>
  <si>
    <t>15/06/2022</t>
  </si>
  <si>
    <t>01500/SP2D-GU/2.11.1.03.0.00.01/06/2022</t>
  </si>
  <si>
    <t>Vacum cleaner</t>
  </si>
  <si>
    <t>1.3.2.05.002.006.077</t>
  </si>
  <si>
    <t xml:space="preserve">Alat rumah tangga lain-lain </t>
  </si>
  <si>
    <t>01250/SP2D-LS/2.11.1.03.0.00.01//06/2022</t>
  </si>
  <si>
    <t>Tong sampah</t>
  </si>
  <si>
    <t>krisbow</t>
  </si>
  <si>
    <t>Alat Studio, komunikasi dan pemancar</t>
  </si>
  <si>
    <t>1.3.2.06.001.006.001</t>
  </si>
  <si>
    <t>Alat Studio lainnya</t>
  </si>
  <si>
    <t>20/04/2022</t>
  </si>
  <si>
    <t>00708/SP2D-GU/2.11.1.03.0.00.01/04/2022</t>
  </si>
  <si>
    <t>Kamera drone</t>
  </si>
  <si>
    <t>Alat Produksi, Pengolahan dan Pemurnian</t>
  </si>
  <si>
    <t>1.3.4.03.001.005.004</t>
  </si>
  <si>
    <t>Sumur Lainnya</t>
  </si>
  <si>
    <t>04799/SP2D-GU/2.11.1.03.0.00.01/10/2022</t>
  </si>
  <si>
    <t>Sumur Bor</t>
  </si>
  <si>
    <t>JUMLAH</t>
  </si>
  <si>
    <t>B</t>
  </si>
  <si>
    <t>GEDUNG DAN BANGUNAN</t>
  </si>
  <si>
    <t>BANGUNAN GEDUNG</t>
  </si>
  <si>
    <t>1.3.3.01.001.036.001</t>
  </si>
  <si>
    <t>Taman</t>
  </si>
  <si>
    <t>03051/SP2D-GU/2.11.1.03.0.00.01/08/2022</t>
  </si>
  <si>
    <t>Pengelolaan RTH taman kota</t>
  </si>
  <si>
    <t>(taman balai kartini,jl kh mansyur dan pena</t>
  </si>
  <si>
    <t>taan batas selatan)</t>
  </si>
  <si>
    <t>JALAN, JARINGAN DAN IRIGASI</t>
  </si>
  <si>
    <t>INSTALASI</t>
  </si>
  <si>
    <t>1.3.4.03.003.003.001</t>
  </si>
  <si>
    <t>Bangunan Penampung Sampah</t>
  </si>
  <si>
    <t>17/11/2022</t>
  </si>
  <si>
    <t>10133/SP2D-GU.NIHIL/2.11.1.03.0.00.01/12/2022</t>
  </si>
  <si>
    <t>Instalasi Pengolahan sampah ( Gedung bank</t>
  </si>
  <si>
    <t>sampah)</t>
  </si>
  <si>
    <t>TOTAL BELANJA MODAL TA  2022</t>
  </si>
  <si>
    <t>Rembang, 30 Desember 2022</t>
  </si>
  <si>
    <t xml:space="preserve"> KEPALA DINAS LINGKUNGAN HIDUP</t>
  </si>
  <si>
    <t>KASUB BAG PROGRAM DAN KEUANGAN</t>
  </si>
  <si>
    <t>BENDAHARA PENGELUARAN</t>
  </si>
  <si>
    <t>PEMBUAT LAPORAN</t>
  </si>
  <si>
    <t>PENGURUS BARANG</t>
  </si>
  <si>
    <t>KABUPATEN REMBANG</t>
  </si>
  <si>
    <t>Ir. Dwi Purwanto, M.M</t>
  </si>
  <si>
    <t>PIPIT AJENG PARASARI, S.Si</t>
  </si>
  <si>
    <t>JASI, S.I.P</t>
  </si>
  <si>
    <t>TITIAN AGUSTINA S, S.Kom</t>
  </si>
  <si>
    <t>Pembina Utama Muda</t>
  </si>
  <si>
    <t>PENATA TINGKAT I</t>
  </si>
  <si>
    <t>NIP. 19780428 200801 1 004</t>
  </si>
  <si>
    <t>NIP. 19830821 201001 2 014</t>
  </si>
  <si>
    <t>NIP. 19650704 199103 1 009</t>
  </si>
  <si>
    <t>NIP. 19840826 200903 2 011</t>
  </si>
  <si>
    <t>C</t>
  </si>
  <si>
    <t>D</t>
  </si>
  <si>
    <t>1.3.4.03.001.005.005</t>
  </si>
  <si>
    <t>Sumur resapan</t>
  </si>
  <si>
    <t>Reklas dr peralatan proses/produksi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</si>
</sst>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_(* #,##0.0_);_(* \(#,##0.0\);_(* &quot;-&quot;??_);_(@_)"/>
  </numFmts>
  <fonts count="2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Tahoma"/>
      <family val="2"/>
    </font>
    <font>
      <u val="singleAccounting"/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charset val="1"/>
      <scheme val="minor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</cellStyleXfs>
  <cellXfs count="14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4" fontId="0" fillId="0" borderId="1" xfId="1" applyNumberFormat="1" applyFont="1" applyFill="1" applyBorder="1"/>
    <xf numFmtId="164" fontId="4" fillId="0" borderId="7" xfId="1" applyNumberFormat="1" applyFont="1" applyFill="1" applyBorder="1" applyAlignment="1">
      <alignment vertical="center"/>
    </xf>
    <xf numFmtId="41" fontId="3" fillId="0" borderId="1" xfId="3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/>
    <xf numFmtId="0" fontId="4" fillId="3" borderId="8" xfId="0" applyFont="1" applyFill="1" applyBorder="1" applyAlignment="1">
      <alignment vertical="top" wrapText="1"/>
    </xf>
    <xf numFmtId="0" fontId="3" fillId="0" borderId="9" xfId="0" applyFont="1" applyBorder="1"/>
    <xf numFmtId="0" fontId="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vertical="center" wrapText="1"/>
    </xf>
    <xf numFmtId="41" fontId="4" fillId="3" borderId="1" xfId="0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center" vertical="center"/>
    </xf>
    <xf numFmtId="41" fontId="3" fillId="0" borderId="1" xfId="2" applyFont="1" applyFill="1" applyBorder="1" applyAlignment="1">
      <alignment horizontal="center" vertical="center" wrapText="1"/>
    </xf>
    <xf numFmtId="41" fontId="5" fillId="0" borderId="1" xfId="4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5" applyFont="1" applyBorder="1"/>
    <xf numFmtId="164" fontId="0" fillId="0" borderId="1" xfId="0" applyNumberFormat="1" applyFont="1" applyFill="1" applyBorder="1"/>
    <xf numFmtId="164" fontId="7" fillId="0" borderId="1" xfId="0" applyNumberFormat="1" applyFont="1" applyFill="1" applyBorder="1"/>
    <xf numFmtId="164" fontId="6" fillId="0" borderId="1" xfId="0" applyNumberFormat="1" applyFont="1" applyFill="1" applyBorder="1"/>
    <xf numFmtId="164" fontId="8" fillId="0" borderId="1" xfId="0" applyNumberFormat="1" applyFont="1" applyFill="1" applyBorder="1"/>
    <xf numFmtId="166" fontId="0" fillId="0" borderId="1" xfId="1" applyNumberFormat="1" applyFont="1" applyBorder="1"/>
    <xf numFmtId="164" fontId="9" fillId="0" borderId="1" xfId="0" applyNumberFormat="1" applyFont="1" applyFill="1" applyBorder="1"/>
    <xf numFmtId="164" fontId="7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2" fillId="0" borderId="1" xfId="6" applyFont="1" applyBorder="1"/>
    <xf numFmtId="0" fontId="10" fillId="0" borderId="1" xfId="0" applyFont="1" applyBorder="1" applyAlignment="1">
      <alignment vertical="top"/>
    </xf>
    <xf numFmtId="164" fontId="9" fillId="0" borderId="1" xfId="1" applyNumberFormat="1" applyFont="1" applyBorder="1"/>
    <xf numFmtId="0" fontId="11" fillId="0" borderId="1" xfId="0" applyFont="1" applyBorder="1" applyAlignment="1">
      <alignment vertical="top"/>
    </xf>
    <xf numFmtId="164" fontId="12" fillId="0" borderId="1" xfId="1" applyNumberFormat="1" applyFont="1" applyBorder="1"/>
    <xf numFmtId="0" fontId="0" fillId="0" borderId="1" xfId="6" applyFont="1" applyBorder="1"/>
    <xf numFmtId="164" fontId="9" fillId="0" borderId="1" xfId="1" applyNumberFormat="1" applyFont="1" applyFill="1" applyBorder="1"/>
    <xf numFmtId="164" fontId="4" fillId="3" borderId="7" xfId="1" applyNumberFormat="1" applyFont="1" applyFill="1" applyBorder="1" applyAlignment="1">
      <alignment vertical="center"/>
    </xf>
    <xf numFmtId="0" fontId="9" fillId="0" borderId="1" xfId="0" applyFont="1" applyBorder="1"/>
    <xf numFmtId="164" fontId="9" fillId="0" borderId="1" xfId="0" applyNumberFormat="1" applyFont="1" applyBorder="1"/>
    <xf numFmtId="0" fontId="10" fillId="0" borderId="1" xfId="0" applyFont="1" applyBorder="1" applyAlignment="1">
      <alignment horizontal="left" vertical="top"/>
    </xf>
    <xf numFmtId="0" fontId="13" fillId="0" borderId="1" xfId="5" applyFont="1" applyFill="1" applyBorder="1" applyAlignment="1">
      <alignment vertical="center"/>
    </xf>
    <xf numFmtId="164" fontId="9" fillId="0" borderId="2" xfId="0" applyNumberFormat="1" applyFont="1" applyBorder="1"/>
    <xf numFmtId="164" fontId="4" fillId="0" borderId="10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41" fontId="5" fillId="4" borderId="1" xfId="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1" fontId="14" fillId="0" borderId="1" xfId="3" applyNumberFormat="1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4" quotePrefix="1" applyFont="1" applyFill="1" applyBorder="1" applyAlignment="1">
      <alignment horizontal="center" vertical="center" wrapText="1"/>
    </xf>
    <xf numFmtId="164" fontId="3" fillId="0" borderId="1" xfId="1" quotePrefix="1" applyNumberFormat="1" applyFont="1" applyBorder="1" applyAlignment="1">
      <alignment vertical="center" wrapText="1"/>
    </xf>
    <xf numFmtId="41" fontId="4" fillId="0" borderId="11" xfId="4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top" wrapText="1"/>
    </xf>
    <xf numFmtId="41" fontId="3" fillId="3" borderId="1" xfId="2" applyFont="1" applyFill="1" applyBorder="1" applyAlignment="1">
      <alignment horizontal="center" vertical="center" wrapText="1"/>
    </xf>
    <xf numFmtId="41" fontId="4" fillId="3" borderId="7" xfId="4" applyNumberFormat="1" applyFont="1" applyFill="1" applyBorder="1" applyAlignment="1">
      <alignment horizontal="center" vertical="center" wrapText="1"/>
    </xf>
    <xf numFmtId="41" fontId="5" fillId="4" borderId="11" xfId="4" applyNumberFormat="1" applyFont="1" applyFill="1" applyBorder="1" applyAlignment="1">
      <alignment horizontal="center" vertical="center" wrapText="1"/>
    </xf>
    <xf numFmtId="164" fontId="5" fillId="4" borderId="7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41" fontId="4" fillId="3" borderId="1" xfId="4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3" borderId="7" xfId="0" applyFont="1" applyFill="1" applyBorder="1" applyAlignment="1">
      <alignment vertical="top" wrapText="1"/>
    </xf>
    <xf numFmtId="41" fontId="5" fillId="0" borderId="5" xfId="4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3" fillId="0" borderId="0" xfId="0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3" fillId="3" borderId="0" xfId="0" applyFont="1" applyFill="1"/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/>
    </xf>
    <xf numFmtId="41" fontId="3" fillId="0" borderId="0" xfId="4" applyNumberFormat="1" applyFont="1" applyFill="1" applyAlignment="1"/>
    <xf numFmtId="0" fontId="3" fillId="0" borderId="0" xfId="4" applyFont="1" applyFill="1" applyAlignment="1"/>
    <xf numFmtId="41" fontId="3" fillId="0" borderId="0" xfId="4" applyNumberFormat="1" applyFont="1" applyFill="1" applyAlignment="1">
      <alignment horizontal="right" vertical="center"/>
    </xf>
    <xf numFmtId="43" fontId="3" fillId="0" borderId="0" xfId="4" applyNumberFormat="1" applyFont="1" applyFill="1" applyAlignment="1">
      <alignment horizontal="right" vertical="center"/>
    </xf>
    <xf numFmtId="0" fontId="3" fillId="0" borderId="0" xfId="4" applyFont="1" applyFill="1" applyAlignment="1">
      <alignment horizontal="center" vertical="center"/>
    </xf>
    <xf numFmtId="41" fontId="3" fillId="0" borderId="0" xfId="4" applyNumberFormat="1" applyFont="1" applyFill="1" applyAlignment="1">
      <alignment horizontal="center" vertical="center"/>
    </xf>
    <xf numFmtId="41" fontId="3" fillId="0" borderId="0" xfId="2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5" fillId="0" borderId="0" xfId="7" applyFont="1" applyFill="1" applyAlignment="1">
      <alignment horizontal="center"/>
    </xf>
    <xf numFmtId="164" fontId="0" fillId="0" borderId="0" xfId="1" applyNumberFormat="1" applyFont="1" applyBorder="1"/>
    <xf numFmtId="0" fontId="0" fillId="0" borderId="0" xfId="0" applyAlignment="1"/>
    <xf numFmtId="0" fontId="9" fillId="0" borderId="0" xfId="0" applyFont="1" applyAlignment="1"/>
    <xf numFmtId="0" fontId="9" fillId="0" borderId="0" xfId="0" applyFont="1"/>
    <xf numFmtId="0" fontId="0" fillId="0" borderId="0" xfId="0" applyAlignment="1">
      <alignment horizontal="center"/>
    </xf>
    <xf numFmtId="0" fontId="5" fillId="0" borderId="0" xfId="7" applyFont="1" applyFill="1"/>
    <xf numFmtId="0" fontId="0" fillId="0" borderId="0" xfId="0" applyBorder="1"/>
    <xf numFmtId="0" fontId="15" fillId="0" borderId="0" xfId="0" applyFont="1" applyFill="1" applyAlignment="1"/>
    <xf numFmtId="0" fontId="5" fillId="0" borderId="0" xfId="0" applyFont="1" applyFill="1" applyAlignment="1"/>
    <xf numFmtId="0" fontId="16" fillId="0" borderId="0" xfId="4" applyFont="1" applyFill="1" applyAlignment="1"/>
    <xf numFmtId="0" fontId="1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7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5" applyFont="1" applyBorder="1"/>
    <xf numFmtId="164" fontId="1" fillId="0" borderId="1" xfId="0" applyNumberFormat="1" applyFont="1" applyFill="1" applyBorder="1"/>
    <xf numFmtId="164" fontId="12" fillId="0" borderId="1" xfId="1" applyNumberFormat="1" applyFont="1" applyFill="1" applyBorder="1"/>
    <xf numFmtId="164" fontId="1" fillId="0" borderId="1" xfId="0" applyNumberFormat="1" applyFont="1" applyBorder="1"/>
    <xf numFmtId="2" fontId="3" fillId="0" borderId="0" xfId="0" applyNumberFormat="1" applyFont="1" applyFill="1"/>
    <xf numFmtId="0" fontId="1" fillId="0" borderId="0" xfId="0" applyFont="1" applyAlignment="1"/>
    <xf numFmtId="0" fontId="1" fillId="0" borderId="0" xfId="0" applyFont="1"/>
    <xf numFmtId="164" fontId="3" fillId="0" borderId="0" xfId="0" applyNumberFormat="1" applyFont="1"/>
  </cellXfs>
  <cellStyles count="8">
    <cellStyle name="Comma" xfId="1" builtinId="3"/>
    <cellStyle name="Comma [0]" xfId="2" builtinId="6"/>
    <cellStyle name="Normal" xfId="0" builtinId="0"/>
    <cellStyle name="Normal 2 3" xfId="5"/>
    <cellStyle name="Normal 6" xfId="6"/>
    <cellStyle name="Normal_ASET TETAP 2011 - Copy" xfId="4"/>
    <cellStyle name="Normal_LAP.TRIW.II (SMESTER I)" xfId="3"/>
    <cellStyle name="Normal_Sheet1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view="pageBreakPreview" zoomScale="60" workbookViewId="0">
      <selection activeCell="F11" sqref="F11"/>
    </sheetView>
  </sheetViews>
  <sheetFormatPr defaultRowHeight="15"/>
  <cols>
    <col min="2" max="2" width="42.85546875" customWidth="1"/>
    <col min="3" max="3" width="23.7109375" customWidth="1"/>
    <col min="4" max="4" width="45" customWidth="1"/>
    <col min="6" max="6" width="14.42578125" customWidth="1"/>
    <col min="8" max="8" width="15.5703125" customWidth="1"/>
    <col min="9" max="9" width="14.5703125" customWidth="1"/>
    <col min="10" max="10" width="7" customWidth="1"/>
    <col min="11" max="11" width="6.5703125" customWidth="1"/>
    <col min="12" max="12" width="13" customWidth="1"/>
    <col min="13" max="13" width="48.7109375" customWidth="1"/>
    <col min="14" max="14" width="14" customWidth="1"/>
    <col min="15" max="15" width="15.5703125" customWidth="1"/>
    <col min="16" max="16" width="14.42578125" customWidth="1"/>
  </cols>
  <sheetData>
    <row r="1" spans="1:19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3"/>
      <c r="R2" s="3"/>
      <c r="S2" s="3"/>
    </row>
    <row r="3" spans="1:19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3"/>
      <c r="R3" s="3"/>
      <c r="S3" s="3"/>
    </row>
    <row r="4" spans="1:19">
      <c r="A4" s="132" t="s">
        <v>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3"/>
      <c r="R4" s="3"/>
      <c r="S4" s="3"/>
    </row>
    <row r="5" spans="1:19">
      <c r="A5" s="133" t="s">
        <v>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3"/>
      <c r="R5" s="3"/>
      <c r="S5" s="3"/>
    </row>
    <row r="6" spans="1:19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"/>
      <c r="R6" s="3"/>
      <c r="S6" s="3"/>
    </row>
    <row r="7" spans="1:19">
      <c r="A7" s="124" t="s">
        <v>4</v>
      </c>
      <c r="B7" s="128" t="s">
        <v>5</v>
      </c>
      <c r="C7" s="128" t="s">
        <v>6</v>
      </c>
      <c r="D7" s="128" t="s">
        <v>7</v>
      </c>
      <c r="E7" s="124" t="s">
        <v>8</v>
      </c>
      <c r="F7" s="124" t="s">
        <v>9</v>
      </c>
      <c r="G7" s="124" t="s">
        <v>10</v>
      </c>
      <c r="H7" s="124" t="s">
        <v>11</v>
      </c>
      <c r="I7" s="128" t="s">
        <v>12</v>
      </c>
      <c r="J7" s="130" t="s">
        <v>13</v>
      </c>
      <c r="K7" s="131"/>
      <c r="L7" s="130" t="s">
        <v>14</v>
      </c>
      <c r="M7" s="131"/>
      <c r="N7" s="128" t="s">
        <v>15</v>
      </c>
      <c r="O7" s="124" t="s">
        <v>16</v>
      </c>
      <c r="P7" s="125" t="s">
        <v>17</v>
      </c>
      <c r="Q7" s="3"/>
      <c r="R7" s="3"/>
      <c r="S7" s="3"/>
    </row>
    <row r="8" spans="1:19" ht="25.5">
      <c r="A8" s="124"/>
      <c r="B8" s="129"/>
      <c r="C8" s="129"/>
      <c r="D8" s="129"/>
      <c r="E8" s="124"/>
      <c r="F8" s="124"/>
      <c r="G8" s="124"/>
      <c r="H8" s="124"/>
      <c r="I8" s="129"/>
      <c r="J8" s="6" t="s">
        <v>18</v>
      </c>
      <c r="K8" s="6" t="s">
        <v>19</v>
      </c>
      <c r="L8" s="6" t="s">
        <v>18</v>
      </c>
      <c r="M8" s="6" t="s">
        <v>19</v>
      </c>
      <c r="N8" s="129"/>
      <c r="O8" s="124"/>
      <c r="P8" s="125"/>
      <c r="Q8" s="3"/>
      <c r="R8" s="3"/>
      <c r="S8" s="3"/>
    </row>
    <row r="9" spans="1:19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 t="s">
        <v>20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 t="s">
        <v>21</v>
      </c>
      <c r="P9" s="7">
        <v>16</v>
      </c>
      <c r="Q9" s="3"/>
      <c r="R9" s="3"/>
      <c r="S9" s="3"/>
    </row>
    <row r="10" spans="1:19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10"/>
      <c r="R10" s="10"/>
      <c r="S10" s="10"/>
    </row>
    <row r="11" spans="1:19">
      <c r="A11" s="11" t="s">
        <v>22</v>
      </c>
      <c r="B11" s="12" t="s">
        <v>23</v>
      </c>
      <c r="C11" s="13"/>
      <c r="D11" s="13"/>
      <c r="E11" s="13"/>
      <c r="F11" s="13"/>
      <c r="G11" s="14"/>
      <c r="H11" s="15"/>
      <c r="I11" s="15"/>
      <c r="J11" s="16"/>
      <c r="K11" s="16"/>
      <c r="L11" s="13"/>
      <c r="M11" s="13"/>
      <c r="N11" s="15"/>
      <c r="O11" s="17"/>
      <c r="P11" s="18"/>
      <c r="Q11" s="3"/>
      <c r="R11" s="3"/>
      <c r="S11" s="3"/>
    </row>
    <row r="12" spans="1:19">
      <c r="A12" s="8"/>
      <c r="B12" s="19" t="s">
        <v>24</v>
      </c>
      <c r="C12" s="20" t="s">
        <v>25</v>
      </c>
      <c r="D12" s="20" t="s">
        <v>26</v>
      </c>
      <c r="E12" s="21">
        <v>1</v>
      </c>
      <c r="F12" s="21" t="s">
        <v>27</v>
      </c>
      <c r="G12" s="21">
        <v>2022</v>
      </c>
      <c r="H12" s="22">
        <v>6000000</v>
      </c>
      <c r="I12" s="23">
        <f>E12*H12</f>
        <v>6000000</v>
      </c>
      <c r="J12" s="20"/>
      <c r="K12" s="20"/>
      <c r="L12" s="24">
        <v>44902</v>
      </c>
      <c r="M12" s="21" t="s">
        <v>28</v>
      </c>
      <c r="N12" s="20"/>
      <c r="O12" s="25">
        <v>6000000</v>
      </c>
      <c r="P12" s="26"/>
      <c r="Q12" s="3"/>
      <c r="R12" s="3"/>
      <c r="S12" s="3"/>
    </row>
    <row r="13" spans="1:19" ht="17.25">
      <c r="A13" s="8"/>
      <c r="B13" s="27"/>
      <c r="C13" s="20" t="s">
        <v>25</v>
      </c>
      <c r="D13" s="20" t="s">
        <v>29</v>
      </c>
      <c r="E13" s="21">
        <v>1</v>
      </c>
      <c r="F13" s="21" t="s">
        <v>27</v>
      </c>
      <c r="G13" s="21">
        <v>2022</v>
      </c>
      <c r="H13" s="22">
        <v>3950000</v>
      </c>
      <c r="I13" s="23">
        <f>E13*H13</f>
        <v>3950000</v>
      </c>
      <c r="J13" s="20"/>
      <c r="K13" s="20"/>
      <c r="L13" s="24">
        <v>44902</v>
      </c>
      <c r="M13" s="21" t="s">
        <v>28</v>
      </c>
      <c r="N13" s="20"/>
      <c r="O13" s="28">
        <v>3950000</v>
      </c>
      <c r="P13" s="29"/>
      <c r="Q13" s="30"/>
      <c r="R13" s="3"/>
      <c r="S13" s="3"/>
    </row>
    <row r="14" spans="1:19">
      <c r="A14" s="8"/>
      <c r="B14" s="27"/>
      <c r="C14" s="31"/>
      <c r="D14" s="32"/>
      <c r="E14" s="33"/>
      <c r="F14" s="34"/>
      <c r="G14" s="33"/>
      <c r="H14" s="35"/>
      <c r="I14" s="36"/>
      <c r="J14" s="37"/>
      <c r="K14" s="32"/>
      <c r="L14" s="38"/>
      <c r="M14" s="32"/>
      <c r="N14" s="39"/>
      <c r="O14" s="40">
        <f>SUM(O12:O13)</f>
        <v>9950000</v>
      </c>
      <c r="P14" s="29"/>
      <c r="Q14" s="30"/>
      <c r="R14" s="3"/>
      <c r="S14" s="3"/>
    </row>
    <row r="15" spans="1:19" ht="17.25">
      <c r="A15" s="8"/>
      <c r="B15" s="41"/>
      <c r="C15" s="20"/>
      <c r="D15" s="20"/>
      <c r="E15" s="21"/>
      <c r="F15" s="21"/>
      <c r="G15" s="21"/>
      <c r="H15" s="22"/>
      <c r="I15" s="23"/>
      <c r="J15" s="20"/>
      <c r="K15" s="20"/>
      <c r="L15" s="21"/>
      <c r="M15" s="21"/>
      <c r="N15" s="20"/>
      <c r="O15" s="28"/>
      <c r="P15" s="29"/>
      <c r="Q15" s="30"/>
      <c r="R15" s="3"/>
      <c r="S15" s="3"/>
    </row>
    <row r="16" spans="1:19">
      <c r="A16" s="8"/>
      <c r="B16" s="19" t="s">
        <v>30</v>
      </c>
      <c r="C16" s="20" t="s">
        <v>31</v>
      </c>
      <c r="D16" s="42" t="s">
        <v>32</v>
      </c>
      <c r="E16" s="21">
        <v>4</v>
      </c>
      <c r="F16" s="21"/>
      <c r="G16" s="21">
        <v>2022</v>
      </c>
      <c r="H16" s="22">
        <v>47430500</v>
      </c>
      <c r="I16" s="23">
        <f>E16*H16</f>
        <v>189722000</v>
      </c>
      <c r="J16" s="20"/>
      <c r="K16" s="20"/>
      <c r="L16" s="20" t="s">
        <v>33</v>
      </c>
      <c r="M16" s="21" t="s">
        <v>34</v>
      </c>
      <c r="N16" s="22">
        <v>7309700</v>
      </c>
      <c r="O16" s="43">
        <f>N16+I16</f>
        <v>197031700</v>
      </c>
      <c r="P16" s="26" t="s">
        <v>35</v>
      </c>
      <c r="Q16" s="3"/>
      <c r="R16" s="3"/>
      <c r="S16" s="3"/>
    </row>
    <row r="17" spans="1:19">
      <c r="A17" s="8"/>
      <c r="B17" s="19"/>
      <c r="C17" s="20" t="s">
        <v>31</v>
      </c>
      <c r="D17" s="42" t="s">
        <v>32</v>
      </c>
      <c r="E17" s="21">
        <v>4</v>
      </c>
      <c r="F17" s="21"/>
      <c r="G17" s="21">
        <v>2022</v>
      </c>
      <c r="H17" s="22">
        <v>47519300</v>
      </c>
      <c r="I17" s="23">
        <f>E17*H17</f>
        <v>190077200</v>
      </c>
      <c r="J17" s="20"/>
      <c r="K17" s="20"/>
      <c r="L17" s="20" t="s">
        <v>36</v>
      </c>
      <c r="M17" s="21" t="s">
        <v>37</v>
      </c>
      <c r="N17" s="22">
        <v>7739700</v>
      </c>
      <c r="O17" s="44">
        <f>N17+I17</f>
        <v>197816900</v>
      </c>
      <c r="P17" s="26" t="s">
        <v>38</v>
      </c>
      <c r="Q17" s="3"/>
      <c r="R17" s="3"/>
      <c r="S17" s="3"/>
    </row>
    <row r="18" spans="1:19" ht="17.25">
      <c r="A18" s="8"/>
      <c r="B18" s="19"/>
      <c r="C18" s="20" t="s">
        <v>31</v>
      </c>
      <c r="D18" s="42" t="s">
        <v>32</v>
      </c>
      <c r="E18" s="21">
        <v>4</v>
      </c>
      <c r="F18" s="21"/>
      <c r="G18" s="21">
        <v>2022</v>
      </c>
      <c r="H18" s="22">
        <v>47541500</v>
      </c>
      <c r="I18" s="23">
        <f>E18*H18</f>
        <v>190166000</v>
      </c>
      <c r="J18" s="20"/>
      <c r="K18" s="20"/>
      <c r="L18" s="20" t="s">
        <v>36</v>
      </c>
      <c r="M18" s="21" t="s">
        <v>39</v>
      </c>
      <c r="N18" s="22">
        <v>9377350</v>
      </c>
      <c r="O18" s="45">
        <f>N18+I18</f>
        <v>199543350</v>
      </c>
      <c r="P18" s="26" t="s">
        <v>40</v>
      </c>
      <c r="Q18" s="3"/>
      <c r="R18" s="3"/>
      <c r="S18" s="3"/>
    </row>
    <row r="19" spans="1:19" ht="17.25">
      <c r="A19" s="8"/>
      <c r="B19" s="19"/>
      <c r="C19" s="20"/>
      <c r="D19" s="20"/>
      <c r="E19" s="21"/>
      <c r="F19" s="21"/>
      <c r="G19" s="21"/>
      <c r="H19" s="22"/>
      <c r="I19" s="23"/>
      <c r="J19" s="20"/>
      <c r="K19" s="20"/>
      <c r="L19" s="20"/>
      <c r="M19" s="21"/>
      <c r="N19" s="22"/>
      <c r="O19" s="46">
        <f>SUM(O16:O18)</f>
        <v>594391950</v>
      </c>
      <c r="P19" s="26"/>
      <c r="Q19" s="3"/>
      <c r="R19" s="3"/>
      <c r="S19" s="3"/>
    </row>
    <row r="20" spans="1:19" ht="17.25">
      <c r="A20" s="8"/>
      <c r="B20" s="19"/>
      <c r="C20" s="20"/>
      <c r="D20" s="20"/>
      <c r="E20" s="21"/>
      <c r="F20" s="21"/>
      <c r="G20" s="21"/>
      <c r="H20" s="22"/>
      <c r="I20" s="23"/>
      <c r="J20" s="20"/>
      <c r="K20" s="20"/>
      <c r="L20" s="20"/>
      <c r="M20" s="21"/>
      <c r="N20" s="22"/>
      <c r="O20" s="45"/>
      <c r="P20" s="26"/>
      <c r="Q20" s="3"/>
      <c r="R20" s="3"/>
      <c r="S20" s="3"/>
    </row>
    <row r="21" spans="1:19">
      <c r="A21" s="8"/>
      <c r="B21" s="19"/>
      <c r="C21" s="20" t="s">
        <v>41</v>
      </c>
      <c r="D21" s="42" t="s">
        <v>42</v>
      </c>
      <c r="E21" s="21">
        <v>1</v>
      </c>
      <c r="F21" s="21"/>
      <c r="G21" s="21">
        <v>2022</v>
      </c>
      <c r="H21" s="22">
        <v>34965000</v>
      </c>
      <c r="I21" s="23">
        <f>H21*E21</f>
        <v>34965000</v>
      </c>
      <c r="J21" s="20"/>
      <c r="K21" s="20"/>
      <c r="L21" s="20" t="s">
        <v>43</v>
      </c>
      <c r="M21" s="21" t="s">
        <v>44</v>
      </c>
      <c r="N21" s="47"/>
      <c r="O21" s="48">
        <f>N21+I21</f>
        <v>34965000</v>
      </c>
      <c r="P21" s="26" t="s">
        <v>45</v>
      </c>
      <c r="Q21" s="3"/>
      <c r="R21" s="3"/>
      <c r="S21" s="3"/>
    </row>
    <row r="22" spans="1:19" ht="17.25">
      <c r="A22" s="8"/>
      <c r="B22" s="19"/>
      <c r="C22" s="20"/>
      <c r="D22" s="20"/>
      <c r="E22" s="21"/>
      <c r="F22" s="21"/>
      <c r="G22" s="21"/>
      <c r="H22" s="22"/>
      <c r="I22" s="23"/>
      <c r="J22" s="20"/>
      <c r="K22" s="20"/>
      <c r="L22" s="20"/>
      <c r="M22" s="21"/>
      <c r="N22" s="22"/>
      <c r="O22" s="45"/>
      <c r="P22" s="3"/>
      <c r="Q22" s="3"/>
      <c r="R22" s="3"/>
      <c r="S22" s="3"/>
    </row>
    <row r="23" spans="1:19">
      <c r="A23" s="8"/>
      <c r="B23" s="19"/>
      <c r="C23" s="20" t="s">
        <v>46</v>
      </c>
      <c r="D23" s="20" t="s">
        <v>47</v>
      </c>
      <c r="E23" s="21">
        <v>1</v>
      </c>
      <c r="F23" s="20" t="s">
        <v>48</v>
      </c>
      <c r="G23" s="21">
        <v>2022</v>
      </c>
      <c r="H23" s="22">
        <v>430000000</v>
      </c>
      <c r="I23" s="22">
        <f>E23*H23</f>
        <v>430000000</v>
      </c>
      <c r="J23" s="20"/>
      <c r="K23" s="20"/>
      <c r="L23" s="20">
        <v>44902</v>
      </c>
      <c r="M23" s="20" t="s">
        <v>28</v>
      </c>
      <c r="N23" s="22">
        <v>11850000</v>
      </c>
      <c r="O23" s="49">
        <f>N23+I23</f>
        <v>441850000</v>
      </c>
      <c r="P23" s="26" t="s">
        <v>49</v>
      </c>
      <c r="Q23" s="3"/>
      <c r="R23" s="3"/>
      <c r="S23" s="3"/>
    </row>
    <row r="24" spans="1:19" ht="17.25">
      <c r="A24" s="8"/>
      <c r="B24" s="19"/>
      <c r="C24" s="20" t="s">
        <v>46</v>
      </c>
      <c r="D24" s="20" t="s">
        <v>47</v>
      </c>
      <c r="E24" s="50">
        <v>1</v>
      </c>
      <c r="F24" s="20" t="s">
        <v>50</v>
      </c>
      <c r="G24" s="21">
        <v>2022</v>
      </c>
      <c r="H24" s="22">
        <v>310000000</v>
      </c>
      <c r="I24" s="22">
        <f>E24*H24</f>
        <v>310000000</v>
      </c>
      <c r="J24" s="20"/>
      <c r="K24" s="20"/>
      <c r="L24" s="20" t="s">
        <v>43</v>
      </c>
      <c r="M24" s="21" t="s">
        <v>44</v>
      </c>
      <c r="N24" s="47"/>
      <c r="O24" s="45">
        <v>310000000</v>
      </c>
      <c r="P24" s="26" t="s">
        <v>51</v>
      </c>
      <c r="Q24" s="3"/>
      <c r="R24" s="3"/>
      <c r="S24" s="3"/>
    </row>
    <row r="25" spans="1:19" ht="17.25">
      <c r="A25" s="8"/>
      <c r="B25" s="19"/>
      <c r="C25" s="20"/>
      <c r="D25" s="51"/>
      <c r="E25" s="50"/>
      <c r="F25" s="20"/>
      <c r="G25" s="21"/>
      <c r="H25" s="22"/>
      <c r="I25" s="22"/>
      <c r="J25" s="20"/>
      <c r="K25" s="20"/>
      <c r="L25" s="20"/>
      <c r="M25" s="21"/>
      <c r="N25" s="47"/>
      <c r="O25" s="46">
        <f>SUM(O23:O24)</f>
        <v>751850000</v>
      </c>
      <c r="P25" s="26"/>
      <c r="Q25" s="3"/>
      <c r="R25" s="3"/>
      <c r="S25" s="3"/>
    </row>
    <row r="26" spans="1:19" ht="17.25">
      <c r="A26" s="8"/>
      <c r="B26" s="19"/>
      <c r="C26" s="20"/>
      <c r="D26" s="51"/>
      <c r="E26" s="50"/>
      <c r="F26" s="20"/>
      <c r="G26" s="21"/>
      <c r="H26" s="22"/>
      <c r="I26" s="22"/>
      <c r="J26" s="20"/>
      <c r="K26" s="20"/>
      <c r="L26" s="20"/>
      <c r="M26" s="21"/>
      <c r="N26" s="47"/>
      <c r="O26" s="45"/>
      <c r="P26" s="3"/>
      <c r="Q26" s="3"/>
      <c r="R26" s="3"/>
      <c r="S26" s="3"/>
    </row>
    <row r="27" spans="1:19">
      <c r="A27" s="8"/>
      <c r="B27" s="19"/>
      <c r="C27" s="52" t="s">
        <v>52</v>
      </c>
      <c r="D27" s="42" t="s">
        <v>53</v>
      </c>
      <c r="E27" s="21">
        <v>1</v>
      </c>
      <c r="F27" s="20"/>
      <c r="G27" s="20">
        <v>2022</v>
      </c>
      <c r="H27" s="22">
        <v>32500000</v>
      </c>
      <c r="I27" s="22">
        <f>H27</f>
        <v>32500000</v>
      </c>
      <c r="J27" s="20"/>
      <c r="K27" s="20"/>
      <c r="L27" s="20" t="s">
        <v>54</v>
      </c>
      <c r="M27" s="20" t="s">
        <v>55</v>
      </c>
      <c r="N27" s="47"/>
      <c r="O27" s="53">
        <f>N27+I27</f>
        <v>32500000</v>
      </c>
      <c r="P27" s="26" t="s">
        <v>56</v>
      </c>
      <c r="Q27" s="3"/>
      <c r="R27" s="3"/>
      <c r="S27" s="3"/>
    </row>
    <row r="28" spans="1:19">
      <c r="A28" s="8"/>
      <c r="B28" s="19"/>
      <c r="C28" s="20"/>
      <c r="D28" s="51"/>
      <c r="E28" s="54"/>
      <c r="F28" s="20"/>
      <c r="G28" s="21"/>
      <c r="H28" s="22"/>
      <c r="I28" s="22"/>
      <c r="J28" s="20"/>
      <c r="K28" s="20"/>
      <c r="L28" s="20"/>
      <c r="M28" s="20"/>
      <c r="N28" s="47"/>
      <c r="O28" s="53"/>
      <c r="P28" s="26"/>
      <c r="Q28" s="3"/>
      <c r="R28" s="3"/>
      <c r="S28" s="3"/>
    </row>
    <row r="29" spans="1:19">
      <c r="A29" s="8"/>
      <c r="B29" s="19"/>
      <c r="C29" s="20" t="s">
        <v>57</v>
      </c>
      <c r="D29" s="42" t="s">
        <v>58</v>
      </c>
      <c r="E29" s="50">
        <v>8</v>
      </c>
      <c r="F29" s="20"/>
      <c r="G29" s="20">
        <v>2022</v>
      </c>
      <c r="H29" s="22">
        <v>4980000</v>
      </c>
      <c r="I29" s="22">
        <f>H29*E29</f>
        <v>39840000</v>
      </c>
      <c r="J29" s="20"/>
      <c r="K29" s="20"/>
      <c r="L29" s="20" t="s">
        <v>59</v>
      </c>
      <c r="M29" s="20" t="s">
        <v>60</v>
      </c>
      <c r="N29" s="47"/>
      <c r="O29" s="22">
        <f>N29+I29</f>
        <v>39840000</v>
      </c>
      <c r="P29" s="26" t="s">
        <v>61</v>
      </c>
      <c r="Q29" s="3"/>
      <c r="R29" s="3"/>
      <c r="S29" s="3"/>
    </row>
    <row r="30" spans="1:19">
      <c r="A30" s="8"/>
      <c r="B30" s="19"/>
      <c r="C30" s="20"/>
      <c r="D30" s="51"/>
      <c r="E30" s="50"/>
      <c r="F30" s="20"/>
      <c r="G30" s="20"/>
      <c r="H30" s="22"/>
      <c r="I30" s="22"/>
      <c r="J30" s="20"/>
      <c r="K30" s="20"/>
      <c r="L30" s="20"/>
      <c r="M30" s="20"/>
      <c r="N30" s="47"/>
      <c r="O30" s="22"/>
      <c r="P30" s="26"/>
      <c r="Q30" s="3"/>
      <c r="R30" s="3"/>
      <c r="S30" s="3"/>
    </row>
    <row r="31" spans="1:19" ht="17.25">
      <c r="A31" s="8"/>
      <c r="B31" s="19"/>
      <c r="C31" s="20" t="s">
        <v>57</v>
      </c>
      <c r="D31" s="42" t="s">
        <v>58</v>
      </c>
      <c r="E31" s="50">
        <v>5</v>
      </c>
      <c r="F31" s="20"/>
      <c r="G31" s="20">
        <v>2022</v>
      </c>
      <c r="H31" s="22">
        <v>4995000</v>
      </c>
      <c r="I31" s="22">
        <f>H31*E31</f>
        <v>24975000</v>
      </c>
      <c r="J31" s="20"/>
      <c r="K31" s="20"/>
      <c r="L31" s="20" t="s">
        <v>43</v>
      </c>
      <c r="M31" s="20" t="s">
        <v>44</v>
      </c>
      <c r="N31" s="47"/>
      <c r="O31" s="55">
        <f>N31+I31</f>
        <v>24975000</v>
      </c>
      <c r="P31" s="26" t="s">
        <v>61</v>
      </c>
      <c r="Q31" s="3"/>
      <c r="R31" s="3"/>
      <c r="S31" s="3"/>
    </row>
    <row r="32" spans="1:19">
      <c r="A32" s="8"/>
      <c r="B32" s="19"/>
      <c r="C32" s="20"/>
      <c r="D32" s="51"/>
      <c r="E32" s="54"/>
      <c r="F32" s="20"/>
      <c r="G32" s="21"/>
      <c r="H32" s="22"/>
      <c r="I32" s="23"/>
      <c r="J32" s="20"/>
      <c r="K32" s="20"/>
      <c r="L32" s="20"/>
      <c r="M32" s="21"/>
      <c r="N32" s="47"/>
      <c r="O32" s="48">
        <f>SUM(O29:O31)</f>
        <v>64815000</v>
      </c>
      <c r="P32" s="3"/>
      <c r="Q32" s="3"/>
      <c r="R32" s="3"/>
      <c r="S32" s="3"/>
    </row>
    <row r="33" spans="1:19" ht="17.25">
      <c r="A33" s="8"/>
      <c r="B33" s="19"/>
      <c r="C33" s="20"/>
      <c r="D33" s="51"/>
      <c r="E33" s="54"/>
      <c r="F33" s="20"/>
      <c r="G33" s="21"/>
      <c r="H33" s="22"/>
      <c r="I33" s="23"/>
      <c r="J33" s="20"/>
      <c r="K33" s="20"/>
      <c r="L33" s="20"/>
      <c r="M33" s="21"/>
      <c r="N33" s="47"/>
      <c r="O33" s="45"/>
      <c r="P33" s="3"/>
      <c r="Q33" s="3"/>
      <c r="R33" s="3"/>
      <c r="S33" s="3"/>
    </row>
    <row r="34" spans="1:19">
      <c r="A34" s="8"/>
      <c r="B34" s="19" t="s">
        <v>62</v>
      </c>
      <c r="C34" s="20" t="s">
        <v>63</v>
      </c>
      <c r="D34" s="20" t="s">
        <v>64</v>
      </c>
      <c r="E34" s="21">
        <v>1</v>
      </c>
      <c r="F34" s="21" t="s">
        <v>65</v>
      </c>
      <c r="G34" s="21">
        <v>2022</v>
      </c>
      <c r="H34" s="22">
        <v>11800000</v>
      </c>
      <c r="I34" s="23">
        <f>E34*H34</f>
        <v>11800000</v>
      </c>
      <c r="J34" s="20"/>
      <c r="K34" s="20"/>
      <c r="L34" s="21" t="s">
        <v>66</v>
      </c>
      <c r="M34" s="21" t="s">
        <v>67</v>
      </c>
      <c r="N34" s="20"/>
      <c r="O34" s="44">
        <f>I34</f>
        <v>11800000</v>
      </c>
      <c r="P34" s="26" t="s">
        <v>68</v>
      </c>
      <c r="Q34" s="3"/>
      <c r="R34" s="3"/>
      <c r="S34" s="3"/>
    </row>
    <row r="35" spans="1:19">
      <c r="A35" s="8"/>
      <c r="B35" s="19"/>
      <c r="C35" s="20" t="s">
        <v>63</v>
      </c>
      <c r="D35" s="20" t="s">
        <v>64</v>
      </c>
      <c r="E35" s="21">
        <v>1</v>
      </c>
      <c r="F35" s="21" t="s">
        <v>69</v>
      </c>
      <c r="G35" s="21">
        <v>2022</v>
      </c>
      <c r="H35" s="22">
        <v>1000000</v>
      </c>
      <c r="I35" s="23">
        <f>E35*H35</f>
        <v>1000000</v>
      </c>
      <c r="J35" s="20"/>
      <c r="K35" s="20"/>
      <c r="L35" s="21" t="s">
        <v>70</v>
      </c>
      <c r="M35" s="21" t="s">
        <v>71</v>
      </c>
      <c r="N35" s="20"/>
      <c r="O35" s="25">
        <v>1000000</v>
      </c>
      <c r="P35" s="26" t="s">
        <v>29</v>
      </c>
      <c r="Q35" s="3"/>
      <c r="R35" s="3"/>
      <c r="S35" s="3"/>
    </row>
    <row r="36" spans="1:19" ht="17.25">
      <c r="A36" s="8"/>
      <c r="B36" s="19"/>
      <c r="C36" s="20" t="s">
        <v>63</v>
      </c>
      <c r="D36" s="20" t="s">
        <v>64</v>
      </c>
      <c r="E36" s="21">
        <v>1</v>
      </c>
      <c r="F36" s="21" t="s">
        <v>69</v>
      </c>
      <c r="G36" s="21">
        <v>2022</v>
      </c>
      <c r="H36" s="22">
        <v>1000000</v>
      </c>
      <c r="I36" s="23">
        <f>E36*H36</f>
        <v>1000000</v>
      </c>
      <c r="J36" s="20"/>
      <c r="K36" s="20"/>
      <c r="L36" s="21" t="s">
        <v>72</v>
      </c>
      <c r="M36" s="21" t="s">
        <v>73</v>
      </c>
      <c r="N36" s="20"/>
      <c r="O36" s="28">
        <v>1000000</v>
      </c>
      <c r="P36" s="26" t="s">
        <v>29</v>
      </c>
      <c r="Q36" s="3"/>
      <c r="R36" s="3"/>
      <c r="S36" s="3"/>
    </row>
    <row r="37" spans="1:19">
      <c r="A37" s="8"/>
      <c r="B37" s="19"/>
      <c r="C37" s="20"/>
      <c r="D37" s="51"/>
      <c r="E37" s="54"/>
      <c r="F37" s="20"/>
      <c r="G37" s="21"/>
      <c r="H37" s="22"/>
      <c r="I37" s="23"/>
      <c r="J37" s="20"/>
      <c r="K37" s="20"/>
      <c r="L37" s="20"/>
      <c r="M37" s="21"/>
      <c r="N37" s="47"/>
      <c r="O37" s="48">
        <f>SUM(O34:O36)</f>
        <v>13800000</v>
      </c>
      <c r="P37" s="26"/>
      <c r="Q37" s="3"/>
      <c r="R37" s="3"/>
      <c r="S37" s="3"/>
    </row>
    <row r="38" spans="1:19">
      <c r="A38" s="8"/>
      <c r="B38" s="19"/>
      <c r="C38" s="41"/>
      <c r="D38" s="51"/>
      <c r="E38" s="54"/>
      <c r="F38" s="20"/>
      <c r="G38" s="21"/>
      <c r="H38" s="22"/>
      <c r="I38" s="23"/>
      <c r="J38" s="20"/>
      <c r="K38" s="20"/>
      <c r="L38" s="20"/>
      <c r="M38" s="21"/>
      <c r="N38" s="47"/>
      <c r="O38" s="48"/>
      <c r="P38" s="26"/>
      <c r="Q38" s="3"/>
      <c r="R38" s="3"/>
      <c r="S38" s="3"/>
    </row>
    <row r="39" spans="1:19">
      <c r="A39" s="8"/>
      <c r="B39" s="19"/>
      <c r="C39" s="20" t="s">
        <v>74</v>
      </c>
      <c r="D39" s="56" t="s">
        <v>75</v>
      </c>
      <c r="E39" s="21">
        <v>1</v>
      </c>
      <c r="F39" s="21"/>
      <c r="G39" s="21">
        <v>2022</v>
      </c>
      <c r="H39" s="22">
        <v>94017000</v>
      </c>
      <c r="I39" s="22">
        <f>H39*E39</f>
        <v>94017000</v>
      </c>
      <c r="J39" s="20"/>
      <c r="K39" s="20"/>
      <c r="L39" s="24" t="s">
        <v>54</v>
      </c>
      <c r="M39" s="21" t="s">
        <v>55</v>
      </c>
      <c r="N39" s="22">
        <v>4495000</v>
      </c>
      <c r="O39" s="57">
        <f>N39+I39</f>
        <v>98512000</v>
      </c>
      <c r="P39" s="58" t="s">
        <v>76</v>
      </c>
      <c r="Q39" s="3"/>
      <c r="R39" s="3"/>
      <c r="S39" s="3"/>
    </row>
    <row r="40" spans="1:19">
      <c r="A40" s="8"/>
      <c r="B40" s="19"/>
      <c r="C40" s="20"/>
      <c r="D40" s="51"/>
      <c r="E40" s="54"/>
      <c r="F40" s="20"/>
      <c r="G40" s="21"/>
      <c r="H40" s="22"/>
      <c r="I40" s="23"/>
      <c r="J40" s="20"/>
      <c r="K40" s="20"/>
      <c r="L40" s="20"/>
      <c r="M40" s="21"/>
      <c r="N40" s="47"/>
      <c r="O40" s="48"/>
      <c r="P40" s="3"/>
      <c r="Q40" s="3"/>
      <c r="R40" s="3"/>
      <c r="S40" s="3"/>
    </row>
    <row r="41" spans="1:19">
      <c r="A41" s="8"/>
      <c r="B41" s="59" t="s">
        <v>77</v>
      </c>
      <c r="C41" s="20" t="s">
        <v>78</v>
      </c>
      <c r="D41" s="20" t="s">
        <v>79</v>
      </c>
      <c r="E41" s="21">
        <v>2</v>
      </c>
      <c r="F41" s="20" t="s">
        <v>80</v>
      </c>
      <c r="G41" s="20">
        <v>2022</v>
      </c>
      <c r="H41" s="22">
        <v>9800000</v>
      </c>
      <c r="I41" s="22">
        <f>E41*H41</f>
        <v>19600000</v>
      </c>
      <c r="J41" s="20"/>
      <c r="K41" s="20"/>
      <c r="L41" s="21" t="s">
        <v>66</v>
      </c>
      <c r="M41" s="21" t="s">
        <v>67</v>
      </c>
      <c r="N41" s="47"/>
      <c r="O41" s="22">
        <f>N41+I41</f>
        <v>19600000</v>
      </c>
      <c r="P41" s="41" t="s">
        <v>81</v>
      </c>
      <c r="Q41" s="3"/>
      <c r="R41" s="3"/>
      <c r="S41" s="3"/>
    </row>
    <row r="42" spans="1:19">
      <c r="A42" s="8"/>
      <c r="B42" s="20"/>
      <c r="C42" s="20" t="s">
        <v>78</v>
      </c>
      <c r="D42" s="20" t="s">
        <v>79</v>
      </c>
      <c r="E42" s="21">
        <v>2</v>
      </c>
      <c r="F42" s="20" t="s">
        <v>82</v>
      </c>
      <c r="G42" s="20">
        <v>2022</v>
      </c>
      <c r="H42" s="22">
        <v>5900000</v>
      </c>
      <c r="I42" s="22">
        <f>E42*H42</f>
        <v>11800000</v>
      </c>
      <c r="J42" s="20"/>
      <c r="K42" s="20"/>
      <c r="L42" s="21" t="s">
        <v>66</v>
      </c>
      <c r="M42" s="21" t="s">
        <v>67</v>
      </c>
      <c r="N42" s="47"/>
      <c r="O42" s="22">
        <f>N42+I42</f>
        <v>11800000</v>
      </c>
      <c r="P42" s="41" t="s">
        <v>83</v>
      </c>
      <c r="Q42" s="3"/>
      <c r="R42" s="3"/>
      <c r="S42" s="3"/>
    </row>
    <row r="43" spans="1:19" ht="17.25">
      <c r="A43" s="8"/>
      <c r="B43" s="20"/>
      <c r="C43" s="20" t="s">
        <v>78</v>
      </c>
      <c r="D43" s="20" t="s">
        <v>79</v>
      </c>
      <c r="E43" s="21">
        <v>1</v>
      </c>
      <c r="F43" s="20" t="s">
        <v>84</v>
      </c>
      <c r="G43" s="20">
        <v>2022</v>
      </c>
      <c r="H43" s="22">
        <v>1628400</v>
      </c>
      <c r="I43" s="22">
        <f>H43*E43</f>
        <v>1628400</v>
      </c>
      <c r="J43" s="20"/>
      <c r="K43" s="20"/>
      <c r="L43" s="21" t="s">
        <v>85</v>
      </c>
      <c r="M43" s="21" t="s">
        <v>86</v>
      </c>
      <c r="N43" s="47"/>
      <c r="O43" s="55">
        <v>1628400</v>
      </c>
      <c r="P43" s="26" t="s">
        <v>87</v>
      </c>
      <c r="Q43" s="3"/>
      <c r="R43" s="3"/>
      <c r="S43" s="3"/>
    </row>
    <row r="44" spans="1:19">
      <c r="A44" s="8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0"/>
      <c r="M44" s="20"/>
      <c r="N44" s="22"/>
      <c r="O44" s="60">
        <f>SUM(O41:O43)</f>
        <v>33028400</v>
      </c>
      <c r="P44" s="3"/>
      <c r="Q44" s="3"/>
      <c r="R44" s="3"/>
      <c r="S44" s="3"/>
    </row>
    <row r="45" spans="1:19">
      <c r="A45" s="8"/>
      <c r="B45" s="19"/>
      <c r="C45" s="20"/>
      <c r="D45" s="20"/>
      <c r="E45" s="21"/>
      <c r="F45" s="20"/>
      <c r="G45" s="20"/>
      <c r="H45" s="20"/>
      <c r="I45" s="20"/>
      <c r="J45" s="20"/>
      <c r="K45" s="20"/>
      <c r="L45" s="20"/>
      <c r="M45" s="20"/>
      <c r="N45" s="22"/>
      <c r="O45" s="49"/>
      <c r="P45" s="26"/>
      <c r="Q45" s="3"/>
      <c r="R45" s="3"/>
      <c r="S45" s="3"/>
    </row>
    <row r="46" spans="1:19">
      <c r="A46" s="8"/>
      <c r="B46" s="19"/>
      <c r="C46" s="52" t="s">
        <v>88</v>
      </c>
      <c r="D46" s="20" t="s">
        <v>89</v>
      </c>
      <c r="E46" s="21">
        <v>105</v>
      </c>
      <c r="F46" s="20"/>
      <c r="G46" s="20">
        <v>2022</v>
      </c>
      <c r="H46" s="22">
        <v>1072815</v>
      </c>
      <c r="I46" s="22">
        <f>H46*E46</f>
        <v>112645575</v>
      </c>
      <c r="J46" s="20"/>
      <c r="K46" s="20"/>
      <c r="L46" s="24">
        <v>44748</v>
      </c>
      <c r="M46" s="21" t="s">
        <v>90</v>
      </c>
      <c r="N46" s="47">
        <v>3530000</v>
      </c>
      <c r="O46" s="22">
        <v>116175575</v>
      </c>
      <c r="P46" s="26" t="s">
        <v>91</v>
      </c>
      <c r="Q46" s="3"/>
      <c r="R46" s="3"/>
      <c r="S46" s="3"/>
    </row>
    <row r="47" spans="1:19">
      <c r="A47" s="8"/>
      <c r="B47" s="19"/>
      <c r="C47" s="52" t="s">
        <v>88</v>
      </c>
      <c r="D47" s="20" t="s">
        <v>89</v>
      </c>
      <c r="E47" s="21">
        <v>8</v>
      </c>
      <c r="F47" s="20" t="s">
        <v>92</v>
      </c>
      <c r="G47" s="20">
        <v>2022</v>
      </c>
      <c r="H47" s="22">
        <v>1480000</v>
      </c>
      <c r="I47" s="22">
        <f>E47*H47</f>
        <v>11840000</v>
      </c>
      <c r="J47" s="20"/>
      <c r="K47" s="20"/>
      <c r="L47" s="24" t="s">
        <v>66</v>
      </c>
      <c r="M47" s="21" t="s">
        <v>67</v>
      </c>
      <c r="N47" s="47"/>
      <c r="O47" s="22">
        <f>N47+I47</f>
        <v>11840000</v>
      </c>
      <c r="P47" s="26" t="s">
        <v>91</v>
      </c>
      <c r="Q47" s="3"/>
      <c r="R47" s="3"/>
      <c r="S47" s="3"/>
    </row>
    <row r="48" spans="1:19" ht="17.25">
      <c r="A48" s="8"/>
      <c r="B48" s="19"/>
      <c r="C48" s="52" t="s">
        <v>88</v>
      </c>
      <c r="D48" s="20" t="s">
        <v>89</v>
      </c>
      <c r="E48" s="21">
        <v>40</v>
      </c>
      <c r="F48" s="20"/>
      <c r="G48" s="20">
        <v>2022</v>
      </c>
      <c r="H48" s="22">
        <v>1221000</v>
      </c>
      <c r="I48" s="22">
        <f>E48*H48</f>
        <v>48840000</v>
      </c>
      <c r="J48" s="20"/>
      <c r="K48" s="20"/>
      <c r="L48" s="24" t="s">
        <v>43</v>
      </c>
      <c r="M48" s="21" t="s">
        <v>44</v>
      </c>
      <c r="N48" s="47"/>
      <c r="O48" s="55">
        <f>I48</f>
        <v>48840000</v>
      </c>
      <c r="P48" s="26" t="s">
        <v>91</v>
      </c>
      <c r="Q48" s="3"/>
      <c r="R48" s="3"/>
      <c r="S48" s="3"/>
    </row>
    <row r="49" spans="1:19">
      <c r="A49" s="8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2"/>
      <c r="O49" s="60">
        <f>SUM(O46:O48)</f>
        <v>176855575</v>
      </c>
      <c r="P49" s="26"/>
      <c r="Q49" s="3"/>
      <c r="R49" s="3"/>
      <c r="S49" s="3"/>
    </row>
    <row r="50" spans="1:19">
      <c r="A50" s="8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2"/>
      <c r="O50" s="60"/>
      <c r="P50" s="26"/>
      <c r="Q50" s="3"/>
      <c r="R50" s="3"/>
      <c r="S50" s="3"/>
    </row>
    <row r="51" spans="1:19">
      <c r="A51" s="8"/>
      <c r="B51" s="59" t="s">
        <v>93</v>
      </c>
      <c r="C51" s="61" t="s">
        <v>94</v>
      </c>
      <c r="D51" s="56" t="s">
        <v>95</v>
      </c>
      <c r="E51" s="21">
        <v>1</v>
      </c>
      <c r="F51" s="20"/>
      <c r="G51" s="21">
        <v>2022</v>
      </c>
      <c r="H51" s="22">
        <v>8000000</v>
      </c>
      <c r="I51" s="23">
        <f>E51*H51</f>
        <v>8000000</v>
      </c>
      <c r="J51" s="20"/>
      <c r="K51" s="20"/>
      <c r="L51" s="24" t="s">
        <v>96</v>
      </c>
      <c r="M51" s="21" t="s">
        <v>97</v>
      </c>
      <c r="N51" s="20"/>
      <c r="O51" s="60">
        <f>I51</f>
        <v>8000000</v>
      </c>
      <c r="P51" s="26" t="s">
        <v>98</v>
      </c>
      <c r="Q51" s="3"/>
      <c r="R51" s="3"/>
      <c r="S51" s="3"/>
    </row>
    <row r="52" spans="1:19">
      <c r="A52" s="8"/>
      <c r="B52" s="59"/>
      <c r="C52" s="61"/>
      <c r="D52" s="51"/>
      <c r="E52" s="21"/>
      <c r="F52" s="20"/>
      <c r="G52" s="21"/>
      <c r="H52" s="22"/>
      <c r="I52" s="23"/>
      <c r="J52" s="20"/>
      <c r="K52" s="20"/>
      <c r="L52" s="24"/>
      <c r="M52" s="21"/>
      <c r="N52" s="20"/>
      <c r="O52" s="60"/>
      <c r="P52" s="26"/>
      <c r="Q52" s="3"/>
      <c r="R52" s="3"/>
      <c r="S52" s="3"/>
    </row>
    <row r="53" spans="1:19">
      <c r="A53" s="8"/>
      <c r="B53" s="62" t="s">
        <v>99</v>
      </c>
      <c r="C53" s="20" t="s">
        <v>100</v>
      </c>
      <c r="D53" s="20" t="s">
        <v>101</v>
      </c>
      <c r="E53" s="21">
        <v>1</v>
      </c>
      <c r="F53" s="20"/>
      <c r="G53" s="21">
        <v>2022</v>
      </c>
      <c r="H53" s="22">
        <v>8000000</v>
      </c>
      <c r="I53" s="23">
        <f>E53*H53</f>
        <v>8000000</v>
      </c>
      <c r="J53" s="20"/>
      <c r="K53" s="20"/>
      <c r="L53" s="24">
        <v>44844</v>
      </c>
      <c r="M53" s="21" t="s">
        <v>102</v>
      </c>
      <c r="N53" s="20"/>
      <c r="O53" s="63">
        <f>I53</f>
        <v>8000000</v>
      </c>
      <c r="P53" s="64" t="s">
        <v>103</v>
      </c>
      <c r="Q53" s="3"/>
      <c r="R53" s="3"/>
      <c r="S53" s="3"/>
    </row>
    <row r="54" spans="1:19">
      <c r="A54" s="8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2"/>
      <c r="O54" s="60"/>
      <c r="P54" s="65"/>
      <c r="Q54" s="3"/>
      <c r="R54" s="3"/>
      <c r="S54" s="3"/>
    </row>
    <row r="55" spans="1:19">
      <c r="A55" s="126" t="s">
        <v>104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66">
        <f>SUM(O14+O19+O21+O25+O27+O32+O37+O39+O44+O49+O51+O53)</f>
        <v>1826667925</v>
      </c>
      <c r="P55" s="65"/>
      <c r="Q55" s="3"/>
      <c r="R55" s="3"/>
      <c r="S55" s="3"/>
    </row>
    <row r="56" spans="1:19">
      <c r="A56" s="67" t="s">
        <v>105</v>
      </c>
      <c r="B56" s="68" t="s">
        <v>106</v>
      </c>
      <c r="C56" s="31"/>
      <c r="D56" s="69"/>
      <c r="E56" s="70"/>
      <c r="F56" s="71"/>
      <c r="G56" s="70"/>
      <c r="H56" s="72"/>
      <c r="I56" s="73"/>
      <c r="J56" s="74"/>
      <c r="K56" s="70"/>
      <c r="L56" s="75"/>
      <c r="M56" s="27"/>
      <c r="N56" s="39"/>
      <c r="O56" s="76"/>
      <c r="P56" s="77"/>
      <c r="Q56" s="3"/>
      <c r="R56" s="3"/>
      <c r="S56" s="3"/>
    </row>
    <row r="57" spans="1:19">
      <c r="A57" s="8">
        <v>1</v>
      </c>
      <c r="B57" s="59" t="s">
        <v>107</v>
      </c>
      <c r="C57" s="31" t="s">
        <v>108</v>
      </c>
      <c r="D57" s="20" t="s">
        <v>109</v>
      </c>
      <c r="E57" s="21">
        <v>1</v>
      </c>
      <c r="F57" s="20"/>
      <c r="G57" s="21">
        <v>2022</v>
      </c>
      <c r="H57" s="22">
        <v>460606000</v>
      </c>
      <c r="I57" s="23">
        <f>E57*H57</f>
        <v>460606000</v>
      </c>
      <c r="J57" s="20"/>
      <c r="K57" s="20"/>
      <c r="L57" s="24">
        <v>44842</v>
      </c>
      <c r="M57" s="21" t="s">
        <v>110</v>
      </c>
      <c r="N57" s="22">
        <v>48378000</v>
      </c>
      <c r="O57" s="53">
        <f>N57+I57</f>
        <v>508984000</v>
      </c>
      <c r="P57" s="20" t="s">
        <v>111</v>
      </c>
      <c r="Q57" s="3"/>
      <c r="R57" s="3"/>
      <c r="S57" s="3"/>
    </row>
    <row r="58" spans="1:19">
      <c r="A58" s="8"/>
      <c r="B58" s="27"/>
      <c r="C58" s="31"/>
      <c r="D58" s="20"/>
      <c r="E58" s="33"/>
      <c r="F58" s="34"/>
      <c r="G58" s="33"/>
      <c r="H58" s="35"/>
      <c r="I58" s="35"/>
      <c r="J58" s="37"/>
      <c r="K58" s="78"/>
      <c r="L58" s="38"/>
      <c r="M58" s="32"/>
      <c r="N58" s="79"/>
      <c r="O58" s="80"/>
      <c r="P58" s="20" t="s">
        <v>112</v>
      </c>
      <c r="Q58" s="3"/>
      <c r="R58" s="3"/>
      <c r="S58" s="3"/>
    </row>
    <row r="59" spans="1:19">
      <c r="A59" s="8"/>
      <c r="B59" s="27"/>
      <c r="C59" s="31"/>
      <c r="D59" s="20"/>
      <c r="E59" s="33"/>
      <c r="F59" s="34"/>
      <c r="G59" s="33"/>
      <c r="H59" s="35"/>
      <c r="I59" s="35"/>
      <c r="J59" s="37"/>
      <c r="K59" s="78"/>
      <c r="L59" s="38"/>
      <c r="M59" s="32"/>
      <c r="N59" s="79"/>
      <c r="O59" s="80"/>
      <c r="P59" s="20" t="s">
        <v>113</v>
      </c>
      <c r="Q59" s="3"/>
      <c r="R59" s="3"/>
      <c r="S59" s="3"/>
    </row>
    <row r="60" spans="1:19">
      <c r="A60" s="126" t="s">
        <v>104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81">
        <f>SUM(O57)</f>
        <v>508984000</v>
      </c>
      <c r="P60" s="82"/>
      <c r="Q60" s="3"/>
      <c r="R60" s="3"/>
      <c r="S60" s="3"/>
    </row>
    <row r="61" spans="1:19">
      <c r="A61" s="67" t="s">
        <v>105</v>
      </c>
      <c r="B61" s="68" t="s">
        <v>114</v>
      </c>
      <c r="C61" s="83"/>
      <c r="D61" s="84"/>
      <c r="E61" s="33"/>
      <c r="F61" s="34"/>
      <c r="G61" s="33"/>
      <c r="H61" s="35"/>
      <c r="I61" s="35"/>
      <c r="J61" s="37"/>
      <c r="K61" s="78"/>
      <c r="L61" s="38"/>
      <c r="M61" s="32"/>
      <c r="N61" s="79"/>
      <c r="O61" s="85"/>
      <c r="P61" s="26"/>
      <c r="Q61" s="3"/>
      <c r="R61" s="3"/>
      <c r="S61" s="3"/>
    </row>
    <row r="62" spans="1:19">
      <c r="A62" s="67"/>
      <c r="B62" s="27" t="s">
        <v>115</v>
      </c>
      <c r="C62" s="83" t="s">
        <v>116</v>
      </c>
      <c r="D62" s="20" t="s">
        <v>117</v>
      </c>
      <c r="E62" s="21">
        <v>1</v>
      </c>
      <c r="F62" s="20"/>
      <c r="G62" s="21">
        <v>2022</v>
      </c>
      <c r="H62" s="22">
        <v>86635150</v>
      </c>
      <c r="I62" s="22">
        <f>H62*E62</f>
        <v>86635150</v>
      </c>
      <c r="J62" s="20"/>
      <c r="K62" s="20"/>
      <c r="L62" s="21" t="s">
        <v>118</v>
      </c>
      <c r="M62" s="21" t="s">
        <v>119</v>
      </c>
      <c r="N62" s="22">
        <v>11455350</v>
      </c>
      <c r="O62" s="53">
        <f>N62+I62</f>
        <v>98090500</v>
      </c>
      <c r="P62" s="20" t="s">
        <v>120</v>
      </c>
      <c r="Q62" s="3"/>
      <c r="R62" s="3"/>
      <c r="S62" s="3"/>
    </row>
    <row r="63" spans="1:19">
      <c r="A63" s="8"/>
      <c r="B63" s="86"/>
      <c r="C63" s="3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 t="s">
        <v>121</v>
      </c>
      <c r="Q63" s="3"/>
      <c r="R63" s="3"/>
      <c r="S63" s="3"/>
    </row>
    <row r="64" spans="1:19">
      <c r="A64" s="126" t="s">
        <v>104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81">
        <f>SUM(O62)</f>
        <v>98090500</v>
      </c>
      <c r="P64" s="87"/>
      <c r="Q64" s="3"/>
      <c r="R64" s="3"/>
      <c r="S64" s="3"/>
    </row>
    <row r="65" spans="1:19">
      <c r="A65" s="127" t="s">
        <v>122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88">
        <f>SUM(O55+O60+O64)</f>
        <v>2433742425</v>
      </c>
      <c r="P65" s="89"/>
      <c r="Q65" s="89"/>
      <c r="R65" s="89"/>
      <c r="S65" s="89"/>
    </row>
    <row r="66" spans="1:19">
      <c r="A66" s="5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5"/>
      <c r="M66" s="90"/>
      <c r="N66" s="90"/>
      <c r="O66" s="91"/>
      <c r="P66" s="92"/>
      <c r="Q66" s="92"/>
      <c r="R66" s="92"/>
      <c r="S66" s="92"/>
    </row>
    <row r="67" spans="1:19">
      <c r="A67" s="5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5"/>
      <c r="M67" s="90"/>
      <c r="N67" s="90"/>
      <c r="O67" s="91"/>
      <c r="P67" s="92"/>
      <c r="Q67" s="92"/>
      <c r="R67" s="92"/>
      <c r="S67" s="92"/>
    </row>
    <row r="68" spans="1:19">
      <c r="A68" s="93"/>
      <c r="B68" s="94"/>
      <c r="C68" s="95"/>
      <c r="D68" s="96"/>
      <c r="E68" s="96"/>
      <c r="F68" s="96"/>
      <c r="G68" s="96"/>
      <c r="H68" s="97"/>
      <c r="I68" s="98"/>
      <c r="J68" s="99"/>
      <c r="K68" s="100"/>
      <c r="L68" s="101"/>
      <c r="M68" s="94" t="s">
        <v>123</v>
      </c>
      <c r="N68" s="3"/>
      <c r="O68" s="3"/>
      <c r="P68" s="10"/>
      <c r="Q68" s="10"/>
      <c r="R68" s="10"/>
      <c r="S68" s="10"/>
    </row>
    <row r="69" spans="1:19">
      <c r="A69" s="3"/>
      <c r="B69" s="102" t="s">
        <v>124</v>
      </c>
      <c r="C69" s="3"/>
      <c r="D69" s="103" t="s">
        <v>125</v>
      </c>
      <c r="E69" s="103"/>
      <c r="G69" s="103" t="s">
        <v>126</v>
      </c>
      <c r="I69" s="3"/>
      <c r="J69" s="104"/>
      <c r="K69" s="103" t="s">
        <v>127</v>
      </c>
      <c r="L69" s="105"/>
      <c r="M69" s="106" t="s">
        <v>128</v>
      </c>
      <c r="N69" s="107"/>
      <c r="O69" s="3"/>
      <c r="P69" s="3"/>
      <c r="Q69" s="3"/>
      <c r="R69" s="3"/>
      <c r="S69" s="3"/>
    </row>
    <row r="70" spans="1:19">
      <c r="A70" s="3"/>
      <c r="B70" s="102" t="s">
        <v>129</v>
      </c>
      <c r="C70" s="3"/>
      <c r="D70" s="103"/>
      <c r="E70" s="103"/>
      <c r="I70" s="3"/>
      <c r="J70" s="108"/>
      <c r="K70" s="109"/>
      <c r="L70" s="110"/>
      <c r="O70" s="3"/>
      <c r="P70" s="3"/>
      <c r="Q70" s="3"/>
      <c r="R70" s="3"/>
      <c r="S70" s="3"/>
    </row>
    <row r="71" spans="1:19">
      <c r="A71" s="94"/>
      <c r="B71" s="102"/>
      <c r="C71" s="3"/>
      <c r="D71" s="103"/>
      <c r="E71" s="103"/>
      <c r="G71" s="111"/>
      <c r="I71" s="3"/>
      <c r="J71" s="108"/>
      <c r="K71" s="109"/>
      <c r="L71" s="110"/>
      <c r="M71" s="112"/>
      <c r="N71" s="113"/>
      <c r="O71" s="3"/>
      <c r="P71" s="90"/>
      <c r="Q71" s="3"/>
      <c r="R71" s="3"/>
      <c r="S71" s="3"/>
    </row>
    <row r="72" spans="1:19">
      <c r="A72" s="94"/>
      <c r="B72" s="102"/>
      <c r="C72" s="3"/>
      <c r="G72" s="111"/>
      <c r="I72" s="3"/>
      <c r="J72" s="108"/>
      <c r="K72" s="109"/>
      <c r="L72" s="110"/>
      <c r="M72" s="114"/>
      <c r="O72" s="3"/>
      <c r="P72" s="90"/>
      <c r="Q72" s="3"/>
      <c r="R72" s="3"/>
      <c r="S72" s="3"/>
    </row>
    <row r="73" spans="1:19">
      <c r="A73" s="94"/>
      <c r="B73" s="110"/>
      <c r="C73" s="3"/>
      <c r="I73" s="3"/>
      <c r="J73" s="108"/>
      <c r="K73" s="109"/>
      <c r="L73" s="110"/>
      <c r="M73" s="115"/>
      <c r="O73" s="3"/>
      <c r="P73" s="3"/>
      <c r="Q73" s="3"/>
      <c r="R73" s="3"/>
      <c r="S73" s="3"/>
    </row>
    <row r="74" spans="1:19">
      <c r="A74" s="116"/>
      <c r="B74" s="117" t="s">
        <v>130</v>
      </c>
      <c r="C74" s="3"/>
      <c r="D74" s="118" t="s">
        <v>131</v>
      </c>
      <c r="E74" s="103"/>
      <c r="F74" s="119"/>
      <c r="G74" s="118" t="s">
        <v>132</v>
      </c>
      <c r="I74" s="3"/>
      <c r="J74" s="108"/>
      <c r="K74" s="118" t="s">
        <v>132</v>
      </c>
      <c r="L74" s="110"/>
      <c r="M74" s="120" t="s">
        <v>133</v>
      </c>
      <c r="O74" s="3"/>
      <c r="P74" s="3"/>
      <c r="Q74" s="3"/>
      <c r="R74" s="3"/>
      <c r="S74" s="3"/>
    </row>
    <row r="75" spans="1:19">
      <c r="A75" s="96"/>
      <c r="B75" s="121" t="s">
        <v>134</v>
      </c>
      <c r="C75" s="3"/>
      <c r="D75" s="103" t="s">
        <v>135</v>
      </c>
      <c r="E75" s="103"/>
      <c r="G75" s="122" t="s">
        <v>136</v>
      </c>
      <c r="I75" s="3"/>
      <c r="J75" s="108"/>
      <c r="K75" s="122" t="s">
        <v>136</v>
      </c>
      <c r="L75" s="110"/>
      <c r="M75" s="123" t="s">
        <v>137</v>
      </c>
      <c r="O75" s="3"/>
      <c r="P75" s="3"/>
      <c r="Q75" s="3"/>
      <c r="R75" s="3"/>
      <c r="S75" s="3"/>
    </row>
    <row r="76" spans="1:19">
      <c r="A76" s="2"/>
      <c r="B76" s="121" t="s">
        <v>138</v>
      </c>
      <c r="C76" s="3"/>
      <c r="D76" s="122" t="s">
        <v>139</v>
      </c>
      <c r="E76" s="103"/>
      <c r="I76" s="3"/>
      <c r="P76" s="3"/>
      <c r="Q76" s="3"/>
      <c r="R76" s="3"/>
      <c r="S76" s="3"/>
    </row>
  </sheetData>
  <mergeCells count="22"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A65:N65"/>
    <mergeCell ref="G7:G8"/>
    <mergeCell ref="H7:H8"/>
    <mergeCell ref="I7:I8"/>
    <mergeCell ref="J7:K7"/>
    <mergeCell ref="L7:M7"/>
    <mergeCell ref="N7:N8"/>
    <mergeCell ref="O7:O8"/>
    <mergeCell ref="P7:P8"/>
    <mergeCell ref="A55:N55"/>
    <mergeCell ref="A60:N60"/>
    <mergeCell ref="A64:N64"/>
  </mergeCells>
  <pageMargins left="0.7" right="0.7" top="0.75" bottom="0.75" header="0.3" footer="0.3"/>
  <pageSetup paperSize="9" scale="2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tabSelected="1" view="pageBreakPreview" topLeftCell="C43" zoomScale="60" workbookViewId="0">
      <selection activeCell="R47" sqref="R47"/>
    </sheetView>
  </sheetViews>
  <sheetFormatPr defaultRowHeight="15"/>
  <cols>
    <col min="1" max="1" width="6.5703125" customWidth="1"/>
    <col min="2" max="2" width="25.7109375" customWidth="1"/>
    <col min="3" max="3" width="23" customWidth="1"/>
    <col min="4" max="4" width="45.5703125" customWidth="1"/>
    <col min="5" max="7" width="9.28515625" bestFit="1" customWidth="1"/>
    <col min="8" max="9" width="14.7109375" bestFit="1" customWidth="1"/>
    <col min="10" max="11" width="9.28515625" bestFit="1" customWidth="1"/>
    <col min="12" max="12" width="19.42578125" customWidth="1"/>
    <col min="13" max="13" width="42.140625" customWidth="1"/>
    <col min="14" max="14" width="20.5703125" customWidth="1"/>
    <col min="15" max="15" width="23" customWidth="1"/>
  </cols>
  <sheetData>
    <row r="1" spans="1:18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18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3"/>
      <c r="R2" s="3"/>
    </row>
    <row r="3" spans="1:18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3"/>
      <c r="R3" s="3"/>
    </row>
    <row r="4" spans="1:18">
      <c r="A4" s="132" t="s">
        <v>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3"/>
      <c r="R4" s="3"/>
    </row>
    <row r="5" spans="1:18">
      <c r="A5" s="133" t="s">
        <v>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3"/>
      <c r="R5" s="3"/>
    </row>
    <row r="6" spans="1: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"/>
      <c r="R6" s="3"/>
    </row>
    <row r="7" spans="1:18">
      <c r="A7" s="124" t="s">
        <v>4</v>
      </c>
      <c r="B7" s="128" t="s">
        <v>5</v>
      </c>
      <c r="C7" s="128" t="s">
        <v>6</v>
      </c>
      <c r="D7" s="128" t="s">
        <v>7</v>
      </c>
      <c r="E7" s="124" t="s">
        <v>8</v>
      </c>
      <c r="F7" s="124" t="s">
        <v>9</v>
      </c>
      <c r="G7" s="124" t="s">
        <v>10</v>
      </c>
      <c r="H7" s="124" t="s">
        <v>11</v>
      </c>
      <c r="I7" s="128" t="s">
        <v>12</v>
      </c>
      <c r="J7" s="130" t="s">
        <v>13</v>
      </c>
      <c r="K7" s="131"/>
      <c r="L7" s="130" t="s">
        <v>14</v>
      </c>
      <c r="M7" s="131"/>
      <c r="N7" s="128" t="s">
        <v>15</v>
      </c>
      <c r="O7" s="124" t="s">
        <v>16</v>
      </c>
      <c r="P7" s="125" t="s">
        <v>17</v>
      </c>
      <c r="Q7" s="3"/>
      <c r="R7" s="3"/>
    </row>
    <row r="8" spans="1:18">
      <c r="A8" s="124"/>
      <c r="B8" s="129"/>
      <c r="C8" s="129"/>
      <c r="D8" s="129"/>
      <c r="E8" s="124"/>
      <c r="F8" s="124"/>
      <c r="G8" s="124"/>
      <c r="H8" s="124"/>
      <c r="I8" s="129"/>
      <c r="J8" s="6" t="s">
        <v>18</v>
      </c>
      <c r="K8" s="6" t="s">
        <v>19</v>
      </c>
      <c r="L8" s="6" t="s">
        <v>18</v>
      </c>
      <c r="M8" s="6" t="s">
        <v>19</v>
      </c>
      <c r="N8" s="129"/>
      <c r="O8" s="124"/>
      <c r="P8" s="125"/>
      <c r="Q8" s="3"/>
      <c r="R8" s="3"/>
    </row>
    <row r="9" spans="1:18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 t="s">
        <v>20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 t="s">
        <v>21</v>
      </c>
      <c r="P9" s="7">
        <v>16</v>
      </c>
      <c r="Q9" s="3"/>
      <c r="R9" s="3"/>
    </row>
    <row r="10" spans="1:18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10"/>
      <c r="R10" s="10"/>
    </row>
    <row r="11" spans="1:18">
      <c r="A11" s="11" t="s">
        <v>22</v>
      </c>
      <c r="B11" s="12" t="s">
        <v>23</v>
      </c>
      <c r="C11" s="13"/>
      <c r="D11" s="13"/>
      <c r="E11" s="13"/>
      <c r="F11" s="13"/>
      <c r="G11" s="14"/>
      <c r="H11" s="15"/>
      <c r="I11" s="15"/>
      <c r="J11" s="16"/>
      <c r="K11" s="16"/>
      <c r="L11" s="13"/>
      <c r="M11" s="13"/>
      <c r="N11" s="15"/>
      <c r="O11" s="17"/>
      <c r="P11" s="18"/>
      <c r="Q11" s="3"/>
      <c r="R11" s="3"/>
    </row>
    <row r="12" spans="1:18">
      <c r="A12" s="8"/>
      <c r="B12" s="19" t="s">
        <v>24</v>
      </c>
      <c r="C12" s="20" t="s">
        <v>25</v>
      </c>
      <c r="D12" s="20" t="s">
        <v>26</v>
      </c>
      <c r="E12" s="21">
        <v>1</v>
      </c>
      <c r="F12" s="21" t="s">
        <v>27</v>
      </c>
      <c r="G12" s="21">
        <v>2022</v>
      </c>
      <c r="H12" s="22">
        <v>6000000</v>
      </c>
      <c r="I12" s="23">
        <f>E12*H12</f>
        <v>6000000</v>
      </c>
      <c r="J12" s="20"/>
      <c r="K12" s="20"/>
      <c r="L12" s="24">
        <v>44902</v>
      </c>
      <c r="M12" s="21" t="s">
        <v>28</v>
      </c>
      <c r="N12" s="20"/>
      <c r="O12" s="25">
        <v>6000000</v>
      </c>
      <c r="P12" s="26"/>
      <c r="Q12" s="3"/>
      <c r="R12" s="3"/>
    </row>
    <row r="13" spans="1:18" ht="17.25">
      <c r="A13" s="8"/>
      <c r="B13" s="27"/>
      <c r="C13" s="20" t="s">
        <v>25</v>
      </c>
      <c r="D13" s="20" t="s">
        <v>29</v>
      </c>
      <c r="E13" s="21">
        <v>1</v>
      </c>
      <c r="F13" s="21" t="s">
        <v>27</v>
      </c>
      <c r="G13" s="21">
        <v>2022</v>
      </c>
      <c r="H13" s="22">
        <v>3950000</v>
      </c>
      <c r="I13" s="23">
        <f>E13*H13</f>
        <v>3950000</v>
      </c>
      <c r="J13" s="20"/>
      <c r="K13" s="20"/>
      <c r="L13" s="24">
        <v>44902</v>
      </c>
      <c r="M13" s="21" t="s">
        <v>28</v>
      </c>
      <c r="N13" s="20"/>
      <c r="O13" s="28">
        <v>3950000</v>
      </c>
      <c r="P13" s="29"/>
      <c r="Q13" s="30"/>
      <c r="R13" s="3"/>
    </row>
    <row r="14" spans="1:18">
      <c r="A14" s="8"/>
      <c r="B14" s="27"/>
      <c r="C14" s="31"/>
      <c r="D14" s="32"/>
      <c r="E14" s="33"/>
      <c r="F14" s="34"/>
      <c r="G14" s="33"/>
      <c r="H14" s="35"/>
      <c r="I14" s="36"/>
      <c r="J14" s="37"/>
      <c r="K14" s="32"/>
      <c r="L14" s="38"/>
      <c r="M14" s="32"/>
      <c r="N14" s="39"/>
      <c r="O14" s="40">
        <f>SUM(O12:O13)</f>
        <v>9950000</v>
      </c>
      <c r="P14" s="29"/>
      <c r="Q14" s="30"/>
      <c r="R14" s="3"/>
    </row>
    <row r="15" spans="1:18" ht="17.25">
      <c r="A15" s="8"/>
      <c r="B15" s="41"/>
      <c r="C15" s="20"/>
      <c r="D15" s="20"/>
      <c r="E15" s="21"/>
      <c r="F15" s="21"/>
      <c r="G15" s="21"/>
      <c r="H15" s="22"/>
      <c r="I15" s="23"/>
      <c r="J15" s="20"/>
      <c r="K15" s="20"/>
      <c r="L15" s="21"/>
      <c r="M15" s="21"/>
      <c r="N15" s="20"/>
      <c r="O15" s="28"/>
      <c r="P15" s="29"/>
      <c r="Q15" s="30"/>
      <c r="R15" s="3"/>
    </row>
    <row r="16" spans="1:18">
      <c r="A16" s="8"/>
      <c r="B16" s="19" t="s">
        <v>30</v>
      </c>
      <c r="C16" s="20" t="s">
        <v>31</v>
      </c>
      <c r="D16" s="134" t="s">
        <v>32</v>
      </c>
      <c r="E16" s="21">
        <v>4</v>
      </c>
      <c r="F16" s="21"/>
      <c r="G16" s="21">
        <v>2022</v>
      </c>
      <c r="H16" s="22">
        <v>47430500</v>
      </c>
      <c r="I16" s="23">
        <f>E16*H16</f>
        <v>189722000</v>
      </c>
      <c r="J16" s="20"/>
      <c r="K16" s="20"/>
      <c r="L16" s="20" t="s">
        <v>33</v>
      </c>
      <c r="M16" s="21" t="s">
        <v>34</v>
      </c>
      <c r="N16" s="22">
        <v>7309700</v>
      </c>
      <c r="O16" s="43">
        <f>N16+I16</f>
        <v>197031700</v>
      </c>
      <c r="P16" s="26" t="s">
        <v>35</v>
      </c>
      <c r="Q16" s="3"/>
      <c r="R16" s="3"/>
    </row>
    <row r="17" spans="1:18">
      <c r="A17" s="8"/>
      <c r="B17" s="19"/>
      <c r="C17" s="20" t="s">
        <v>31</v>
      </c>
      <c r="D17" s="134" t="s">
        <v>32</v>
      </c>
      <c r="E17" s="21">
        <v>4</v>
      </c>
      <c r="F17" s="21"/>
      <c r="G17" s="21">
        <v>2022</v>
      </c>
      <c r="H17" s="22">
        <v>47519300</v>
      </c>
      <c r="I17" s="23">
        <f>E17*H17</f>
        <v>190077200</v>
      </c>
      <c r="J17" s="20"/>
      <c r="K17" s="20"/>
      <c r="L17" s="20" t="s">
        <v>36</v>
      </c>
      <c r="M17" s="21" t="s">
        <v>37</v>
      </c>
      <c r="N17" s="22">
        <v>7739700</v>
      </c>
      <c r="O17" s="135">
        <f>N17+I17</f>
        <v>197816900</v>
      </c>
      <c r="P17" s="26" t="s">
        <v>38</v>
      </c>
      <c r="Q17" s="3"/>
      <c r="R17" s="3"/>
    </row>
    <row r="18" spans="1:18" ht="17.25">
      <c r="A18" s="8"/>
      <c r="B18" s="19"/>
      <c r="C18" s="20" t="s">
        <v>31</v>
      </c>
      <c r="D18" s="134" t="s">
        <v>32</v>
      </c>
      <c r="E18" s="21">
        <v>4</v>
      </c>
      <c r="F18" s="21"/>
      <c r="G18" s="21">
        <v>2022</v>
      </c>
      <c r="H18" s="22">
        <v>47541500</v>
      </c>
      <c r="I18" s="23">
        <f>E18*H18</f>
        <v>190166000</v>
      </c>
      <c r="J18" s="20"/>
      <c r="K18" s="20"/>
      <c r="L18" s="20" t="s">
        <v>36</v>
      </c>
      <c r="M18" s="21" t="s">
        <v>39</v>
      </c>
      <c r="N18" s="22">
        <v>9377350</v>
      </c>
      <c r="O18" s="45">
        <f>N18+I18</f>
        <v>199543350</v>
      </c>
      <c r="P18" s="26" t="s">
        <v>40</v>
      </c>
      <c r="Q18" s="3"/>
      <c r="R18" s="3"/>
    </row>
    <row r="19" spans="1:18" ht="17.25">
      <c r="A19" s="8"/>
      <c r="B19" s="19"/>
      <c r="C19" s="20"/>
      <c r="D19" s="20"/>
      <c r="E19" s="21"/>
      <c r="F19" s="21"/>
      <c r="G19" s="21"/>
      <c r="H19" s="22"/>
      <c r="I19" s="23"/>
      <c r="J19" s="20"/>
      <c r="K19" s="20"/>
      <c r="L19" s="20"/>
      <c r="M19" s="21"/>
      <c r="N19" s="22"/>
      <c r="O19" s="46">
        <f>SUM(O16:O18)</f>
        <v>594391950</v>
      </c>
      <c r="P19" s="26"/>
      <c r="Q19" s="3"/>
      <c r="R19" s="3"/>
    </row>
    <row r="20" spans="1:18" ht="17.25">
      <c r="A20" s="8"/>
      <c r="B20" s="19"/>
      <c r="C20" s="20"/>
      <c r="D20" s="20"/>
      <c r="E20" s="21"/>
      <c r="F20" s="21"/>
      <c r="G20" s="21"/>
      <c r="H20" s="22"/>
      <c r="I20" s="23"/>
      <c r="J20" s="20"/>
      <c r="K20" s="20"/>
      <c r="L20" s="20"/>
      <c r="M20" s="21"/>
      <c r="N20" s="22"/>
      <c r="O20" s="45"/>
      <c r="P20" s="26"/>
      <c r="Q20" s="3"/>
      <c r="R20" s="3"/>
    </row>
    <row r="21" spans="1:18">
      <c r="A21" s="8"/>
      <c r="B21" s="19"/>
      <c r="C21" s="20" t="s">
        <v>41</v>
      </c>
      <c r="D21" s="134" t="s">
        <v>42</v>
      </c>
      <c r="E21" s="21">
        <v>1</v>
      </c>
      <c r="F21" s="21"/>
      <c r="G21" s="21">
        <v>2022</v>
      </c>
      <c r="H21" s="22">
        <v>34965000</v>
      </c>
      <c r="I21" s="23">
        <f>H21*E21</f>
        <v>34965000</v>
      </c>
      <c r="J21" s="20"/>
      <c r="K21" s="20"/>
      <c r="L21" s="20" t="s">
        <v>43</v>
      </c>
      <c r="M21" s="21" t="s">
        <v>44</v>
      </c>
      <c r="N21" s="47"/>
      <c r="O21" s="48">
        <f>N21+I21</f>
        <v>34965000</v>
      </c>
      <c r="P21" s="26" t="s">
        <v>45</v>
      </c>
      <c r="Q21" s="3"/>
      <c r="R21" s="3"/>
    </row>
    <row r="22" spans="1:18" ht="17.25">
      <c r="A22" s="8"/>
      <c r="B22" s="19"/>
      <c r="C22" s="20"/>
      <c r="D22" s="20"/>
      <c r="E22" s="21"/>
      <c r="F22" s="21"/>
      <c r="G22" s="21"/>
      <c r="H22" s="22"/>
      <c r="I22" s="23"/>
      <c r="J22" s="20"/>
      <c r="K22" s="20"/>
      <c r="L22" s="20"/>
      <c r="M22" s="21"/>
      <c r="N22" s="22"/>
      <c r="O22" s="45"/>
      <c r="P22" s="3"/>
      <c r="Q22" s="3"/>
      <c r="R22" s="3"/>
    </row>
    <row r="23" spans="1:18">
      <c r="A23" s="8"/>
      <c r="B23" s="19"/>
      <c r="C23" s="20" t="s">
        <v>46</v>
      </c>
      <c r="D23" s="20" t="s">
        <v>47</v>
      </c>
      <c r="E23" s="21">
        <v>1</v>
      </c>
      <c r="F23" s="20" t="s">
        <v>48</v>
      </c>
      <c r="G23" s="21">
        <v>2022</v>
      </c>
      <c r="H23" s="22">
        <v>430000000</v>
      </c>
      <c r="I23" s="22">
        <f>E23*H23</f>
        <v>430000000</v>
      </c>
      <c r="J23" s="20"/>
      <c r="K23" s="20"/>
      <c r="L23" s="20">
        <v>44902</v>
      </c>
      <c r="M23" s="20" t="s">
        <v>28</v>
      </c>
      <c r="N23" s="22">
        <v>11850000</v>
      </c>
      <c r="O23" s="135">
        <f>N23+I23</f>
        <v>441850000</v>
      </c>
      <c r="P23" s="26" t="s">
        <v>49</v>
      </c>
      <c r="Q23" s="3"/>
      <c r="R23" s="3"/>
    </row>
    <row r="24" spans="1:18" ht="17.25">
      <c r="A24" s="8"/>
      <c r="B24" s="19"/>
      <c r="C24" s="20" t="s">
        <v>46</v>
      </c>
      <c r="D24" s="20" t="s">
        <v>47</v>
      </c>
      <c r="E24" s="50">
        <v>1</v>
      </c>
      <c r="F24" s="20" t="s">
        <v>50</v>
      </c>
      <c r="G24" s="21">
        <v>2022</v>
      </c>
      <c r="H24" s="22">
        <v>310000000</v>
      </c>
      <c r="I24" s="22">
        <f>E24*H24</f>
        <v>310000000</v>
      </c>
      <c r="J24" s="20"/>
      <c r="K24" s="20"/>
      <c r="L24" s="20" t="s">
        <v>43</v>
      </c>
      <c r="M24" s="21" t="s">
        <v>44</v>
      </c>
      <c r="N24" s="47"/>
      <c r="O24" s="45">
        <v>310000000</v>
      </c>
      <c r="P24" s="26" t="s">
        <v>51</v>
      </c>
      <c r="Q24" s="3"/>
      <c r="R24" s="3"/>
    </row>
    <row r="25" spans="1:18" ht="17.25">
      <c r="A25" s="8"/>
      <c r="B25" s="19"/>
      <c r="C25" s="20"/>
      <c r="D25" s="51"/>
      <c r="E25" s="50"/>
      <c r="F25" s="20"/>
      <c r="G25" s="21"/>
      <c r="H25" s="22"/>
      <c r="I25" s="22"/>
      <c r="J25" s="20"/>
      <c r="K25" s="20"/>
      <c r="L25" s="20"/>
      <c r="M25" s="21"/>
      <c r="N25" s="47"/>
      <c r="O25" s="46">
        <f>SUM(O23:O24)</f>
        <v>751850000</v>
      </c>
      <c r="P25" s="26"/>
      <c r="Q25" s="3"/>
      <c r="R25" s="3"/>
    </row>
    <row r="26" spans="1:18" ht="17.25">
      <c r="A26" s="8"/>
      <c r="B26" s="19"/>
      <c r="C26" s="20"/>
      <c r="D26" s="51"/>
      <c r="E26" s="50"/>
      <c r="F26" s="20"/>
      <c r="G26" s="21"/>
      <c r="H26" s="22"/>
      <c r="I26" s="22"/>
      <c r="J26" s="20"/>
      <c r="K26" s="20"/>
      <c r="L26" s="20"/>
      <c r="M26" s="21"/>
      <c r="N26" s="47"/>
      <c r="O26" s="45"/>
      <c r="P26" s="3"/>
      <c r="Q26" s="3"/>
      <c r="R26" s="3"/>
    </row>
    <row r="27" spans="1:18">
      <c r="A27" s="8"/>
      <c r="B27" s="19"/>
      <c r="C27" s="52" t="s">
        <v>52</v>
      </c>
      <c r="D27" s="134" t="s">
        <v>53</v>
      </c>
      <c r="E27" s="21">
        <v>1</v>
      </c>
      <c r="F27" s="20"/>
      <c r="G27" s="20">
        <v>2022</v>
      </c>
      <c r="H27" s="22">
        <v>32500000</v>
      </c>
      <c r="I27" s="22">
        <f>H27</f>
        <v>32500000</v>
      </c>
      <c r="J27" s="20"/>
      <c r="K27" s="20"/>
      <c r="L27" s="20" t="s">
        <v>54</v>
      </c>
      <c r="M27" s="20" t="s">
        <v>55</v>
      </c>
      <c r="N27" s="47"/>
      <c r="O27" s="57">
        <f>N27+I27</f>
        <v>32500000</v>
      </c>
      <c r="P27" s="26" t="s">
        <v>56</v>
      </c>
      <c r="Q27" s="3"/>
      <c r="R27" s="3"/>
    </row>
    <row r="28" spans="1:18">
      <c r="A28" s="8"/>
      <c r="B28" s="19"/>
      <c r="C28" s="20"/>
      <c r="D28" s="51"/>
      <c r="E28" s="54"/>
      <c r="F28" s="20"/>
      <c r="G28" s="21"/>
      <c r="H28" s="22"/>
      <c r="I28" s="22"/>
      <c r="J28" s="20"/>
      <c r="K28" s="20"/>
      <c r="L28" s="20"/>
      <c r="M28" s="20"/>
      <c r="N28" s="47"/>
      <c r="O28" s="57"/>
      <c r="P28" s="26"/>
      <c r="Q28" s="3"/>
      <c r="R28" s="3"/>
    </row>
    <row r="29" spans="1:18">
      <c r="A29" s="8"/>
      <c r="B29" s="19"/>
      <c r="C29" s="20" t="s">
        <v>57</v>
      </c>
      <c r="D29" s="134" t="s">
        <v>58</v>
      </c>
      <c r="E29" s="50">
        <v>8</v>
      </c>
      <c r="F29" s="20"/>
      <c r="G29" s="20">
        <v>2022</v>
      </c>
      <c r="H29" s="22">
        <v>4980000</v>
      </c>
      <c r="I29" s="22">
        <f>H29*E29</f>
        <v>39840000</v>
      </c>
      <c r="J29" s="20"/>
      <c r="K29" s="20"/>
      <c r="L29" s="20" t="s">
        <v>59</v>
      </c>
      <c r="M29" s="20" t="s">
        <v>60</v>
      </c>
      <c r="N29" s="47"/>
      <c r="O29" s="25">
        <f>N29+I29</f>
        <v>39840000</v>
      </c>
      <c r="P29" s="26" t="s">
        <v>61</v>
      </c>
      <c r="Q29" s="3"/>
      <c r="R29" s="3"/>
    </row>
    <row r="30" spans="1:18">
      <c r="A30" s="8"/>
      <c r="B30" s="19"/>
      <c r="C30" s="20"/>
      <c r="D30" s="51"/>
      <c r="E30" s="50"/>
      <c r="F30" s="20"/>
      <c r="G30" s="20"/>
      <c r="H30" s="22"/>
      <c r="I30" s="22"/>
      <c r="J30" s="20"/>
      <c r="K30" s="20"/>
      <c r="L30" s="20"/>
      <c r="M30" s="20"/>
      <c r="N30" s="47"/>
      <c r="O30" s="25"/>
      <c r="P30" s="26"/>
      <c r="Q30" s="3"/>
      <c r="R30" s="3"/>
    </row>
    <row r="31" spans="1:18" ht="17.25">
      <c r="A31" s="8"/>
      <c r="B31" s="19"/>
      <c r="C31" s="20" t="s">
        <v>57</v>
      </c>
      <c r="D31" s="134" t="s">
        <v>58</v>
      </c>
      <c r="E31" s="50">
        <v>5</v>
      </c>
      <c r="F31" s="20"/>
      <c r="G31" s="20">
        <v>2022</v>
      </c>
      <c r="H31" s="22">
        <v>4995000</v>
      </c>
      <c r="I31" s="22">
        <f>H31*E31</f>
        <v>24975000</v>
      </c>
      <c r="J31" s="20"/>
      <c r="K31" s="20"/>
      <c r="L31" s="20" t="s">
        <v>43</v>
      </c>
      <c r="M31" s="20" t="s">
        <v>44</v>
      </c>
      <c r="N31" s="47"/>
      <c r="O31" s="136">
        <f>N31+I31</f>
        <v>24975000</v>
      </c>
      <c r="P31" s="26" t="s">
        <v>61</v>
      </c>
      <c r="Q31" s="3"/>
      <c r="R31" s="3"/>
    </row>
    <row r="32" spans="1:18">
      <c r="A32" s="8"/>
      <c r="B32" s="19"/>
      <c r="C32" s="20"/>
      <c r="D32" s="51"/>
      <c r="E32" s="54"/>
      <c r="F32" s="20"/>
      <c r="G32" s="21"/>
      <c r="H32" s="22"/>
      <c r="I32" s="23"/>
      <c r="J32" s="20"/>
      <c r="K32" s="20"/>
      <c r="L32" s="20"/>
      <c r="M32" s="21"/>
      <c r="N32" s="47"/>
      <c r="O32" s="48">
        <f>SUM(O29:O31)</f>
        <v>64815000</v>
      </c>
      <c r="P32" s="3"/>
      <c r="Q32" s="3"/>
      <c r="R32" s="3"/>
    </row>
    <row r="33" spans="1:18" ht="17.25">
      <c r="A33" s="8"/>
      <c r="B33" s="19"/>
      <c r="C33" s="20"/>
      <c r="D33" s="51"/>
      <c r="E33" s="54"/>
      <c r="F33" s="20"/>
      <c r="G33" s="21"/>
      <c r="H33" s="22"/>
      <c r="I33" s="23"/>
      <c r="J33" s="20"/>
      <c r="K33" s="20"/>
      <c r="L33" s="20"/>
      <c r="M33" s="21"/>
      <c r="N33" s="47"/>
      <c r="O33" s="45"/>
      <c r="P33" s="3"/>
      <c r="Q33" s="3"/>
      <c r="R33" s="3"/>
    </row>
    <row r="34" spans="1:18">
      <c r="A34" s="8"/>
      <c r="B34" s="19" t="s">
        <v>62</v>
      </c>
      <c r="C34" s="20" t="s">
        <v>63</v>
      </c>
      <c r="D34" s="20" t="s">
        <v>64</v>
      </c>
      <c r="E34" s="21">
        <v>1</v>
      </c>
      <c r="F34" s="21" t="s">
        <v>65</v>
      </c>
      <c r="G34" s="21">
        <v>2022</v>
      </c>
      <c r="H34" s="22">
        <v>11800000</v>
      </c>
      <c r="I34" s="23">
        <f>E34*H34</f>
        <v>11800000</v>
      </c>
      <c r="J34" s="20"/>
      <c r="K34" s="20"/>
      <c r="L34" s="21" t="s">
        <v>66</v>
      </c>
      <c r="M34" s="21" t="s">
        <v>67</v>
      </c>
      <c r="N34" s="20"/>
      <c r="O34" s="135">
        <f>I34</f>
        <v>11800000</v>
      </c>
      <c r="P34" s="26" t="s">
        <v>68</v>
      </c>
      <c r="Q34" s="3"/>
      <c r="R34" s="3"/>
    </row>
    <row r="35" spans="1:18">
      <c r="A35" s="8"/>
      <c r="B35" s="19"/>
      <c r="C35" s="20" t="s">
        <v>63</v>
      </c>
      <c r="D35" s="20" t="s">
        <v>64</v>
      </c>
      <c r="E35" s="21">
        <v>1</v>
      </c>
      <c r="F35" s="21" t="s">
        <v>69</v>
      </c>
      <c r="G35" s="21">
        <v>2022</v>
      </c>
      <c r="H35" s="22">
        <v>1000000</v>
      </c>
      <c r="I35" s="23">
        <f>E35*H35</f>
        <v>1000000</v>
      </c>
      <c r="J35" s="20"/>
      <c r="K35" s="20"/>
      <c r="L35" s="21" t="s">
        <v>70</v>
      </c>
      <c r="M35" s="21" t="s">
        <v>71</v>
      </c>
      <c r="N35" s="20"/>
      <c r="O35" s="25">
        <v>1000000</v>
      </c>
      <c r="P35" s="26" t="s">
        <v>29</v>
      </c>
      <c r="Q35" s="3"/>
      <c r="R35" s="3"/>
    </row>
    <row r="36" spans="1:18" ht="17.25">
      <c r="A36" s="8"/>
      <c r="B36" s="19"/>
      <c r="C36" s="20" t="s">
        <v>63</v>
      </c>
      <c r="D36" s="20" t="s">
        <v>64</v>
      </c>
      <c r="E36" s="21">
        <v>1</v>
      </c>
      <c r="F36" s="21" t="s">
        <v>69</v>
      </c>
      <c r="G36" s="21">
        <v>2022</v>
      </c>
      <c r="H36" s="22">
        <v>1000000</v>
      </c>
      <c r="I36" s="23">
        <f>E36*H36</f>
        <v>1000000</v>
      </c>
      <c r="J36" s="20"/>
      <c r="K36" s="20"/>
      <c r="L36" s="21" t="s">
        <v>72</v>
      </c>
      <c r="M36" s="21" t="s">
        <v>73</v>
      </c>
      <c r="N36" s="20"/>
      <c r="O36" s="28">
        <v>1000000</v>
      </c>
      <c r="P36" s="26" t="s">
        <v>29</v>
      </c>
      <c r="Q36" s="3"/>
      <c r="R36" s="3"/>
    </row>
    <row r="37" spans="1:18">
      <c r="A37" s="8"/>
      <c r="B37" s="19"/>
      <c r="C37" s="20"/>
      <c r="D37" s="51"/>
      <c r="E37" s="54"/>
      <c r="F37" s="20"/>
      <c r="G37" s="21"/>
      <c r="H37" s="22"/>
      <c r="I37" s="23"/>
      <c r="J37" s="20"/>
      <c r="K37" s="20"/>
      <c r="L37" s="20"/>
      <c r="M37" s="21"/>
      <c r="N37" s="47"/>
      <c r="O37" s="48">
        <f>SUM(O34:O36)</f>
        <v>13800000</v>
      </c>
      <c r="P37" s="26"/>
      <c r="Q37" s="3"/>
      <c r="R37" s="3"/>
    </row>
    <row r="38" spans="1:18">
      <c r="A38" s="8"/>
      <c r="B38" s="19"/>
      <c r="C38" s="41"/>
      <c r="D38" s="51"/>
      <c r="E38" s="54"/>
      <c r="F38" s="20"/>
      <c r="G38" s="21"/>
      <c r="H38" s="22"/>
      <c r="I38" s="23"/>
      <c r="J38" s="20"/>
      <c r="K38" s="20"/>
      <c r="L38" s="20"/>
      <c r="M38" s="21"/>
      <c r="N38" s="47"/>
      <c r="O38" s="48"/>
      <c r="P38" s="26"/>
      <c r="Q38" s="3"/>
      <c r="R38" s="3"/>
    </row>
    <row r="39" spans="1:18">
      <c r="A39" s="8"/>
      <c r="B39" s="19"/>
      <c r="C39" s="20" t="s">
        <v>74</v>
      </c>
      <c r="D39" s="56" t="s">
        <v>75</v>
      </c>
      <c r="E39" s="21">
        <v>1</v>
      </c>
      <c r="F39" s="21"/>
      <c r="G39" s="21">
        <v>2022</v>
      </c>
      <c r="H39" s="22">
        <v>94017000</v>
      </c>
      <c r="I39" s="22">
        <f>H39*E39</f>
        <v>94017000</v>
      </c>
      <c r="J39" s="20"/>
      <c r="K39" s="20"/>
      <c r="L39" s="24" t="s">
        <v>54</v>
      </c>
      <c r="M39" s="21" t="s">
        <v>55</v>
      </c>
      <c r="N39" s="22">
        <v>4495000</v>
      </c>
      <c r="O39" s="57">
        <f>N39+I39</f>
        <v>98512000</v>
      </c>
      <c r="P39" s="58" t="s">
        <v>76</v>
      </c>
      <c r="Q39" s="3"/>
      <c r="R39" s="3"/>
    </row>
    <row r="40" spans="1:18">
      <c r="A40" s="8"/>
      <c r="B40" s="19"/>
      <c r="C40" s="20"/>
      <c r="D40" s="51"/>
      <c r="E40" s="54"/>
      <c r="F40" s="20"/>
      <c r="G40" s="21"/>
      <c r="H40" s="22"/>
      <c r="I40" s="23"/>
      <c r="J40" s="20"/>
      <c r="K40" s="20"/>
      <c r="L40" s="20"/>
      <c r="M40" s="21"/>
      <c r="N40" s="47"/>
      <c r="O40" s="48"/>
      <c r="P40" s="3"/>
      <c r="Q40" s="3"/>
      <c r="R40" s="3"/>
    </row>
    <row r="41" spans="1:18">
      <c r="A41" s="8"/>
      <c r="B41" s="59" t="s">
        <v>77</v>
      </c>
      <c r="C41" s="20" t="s">
        <v>78</v>
      </c>
      <c r="D41" s="20" t="s">
        <v>79</v>
      </c>
      <c r="E41" s="21">
        <v>2</v>
      </c>
      <c r="F41" s="20" t="s">
        <v>80</v>
      </c>
      <c r="G41" s="20">
        <v>2022</v>
      </c>
      <c r="H41" s="22">
        <v>9800000</v>
      </c>
      <c r="I41" s="22">
        <f>E41*H41</f>
        <v>19600000</v>
      </c>
      <c r="J41" s="20"/>
      <c r="K41" s="20"/>
      <c r="L41" s="21" t="s">
        <v>66</v>
      </c>
      <c r="M41" s="21" t="s">
        <v>67</v>
      </c>
      <c r="N41" s="47"/>
      <c r="O41" s="22">
        <f>N41+I41</f>
        <v>19600000</v>
      </c>
      <c r="P41" s="41" t="s">
        <v>81</v>
      </c>
      <c r="Q41" s="3"/>
      <c r="R41" s="3"/>
    </row>
    <row r="42" spans="1:18">
      <c r="A42" s="8"/>
      <c r="B42" s="20"/>
      <c r="C42" s="20" t="s">
        <v>78</v>
      </c>
      <c r="D42" s="20" t="s">
        <v>79</v>
      </c>
      <c r="E42" s="21">
        <v>2</v>
      </c>
      <c r="F42" s="20" t="s">
        <v>82</v>
      </c>
      <c r="G42" s="20">
        <v>2022</v>
      </c>
      <c r="H42" s="22">
        <v>5900000</v>
      </c>
      <c r="I42" s="22">
        <f>E42*H42</f>
        <v>11800000</v>
      </c>
      <c r="J42" s="20"/>
      <c r="K42" s="20"/>
      <c r="L42" s="21" t="s">
        <v>66</v>
      </c>
      <c r="M42" s="21" t="s">
        <v>67</v>
      </c>
      <c r="N42" s="47"/>
      <c r="O42" s="22">
        <f>I42</f>
        <v>11800000</v>
      </c>
      <c r="P42" s="41" t="s">
        <v>83</v>
      </c>
      <c r="Q42" s="3"/>
      <c r="R42" s="3"/>
    </row>
    <row r="43" spans="1:18" ht="17.25">
      <c r="A43" s="8"/>
      <c r="B43" s="20"/>
      <c r="C43" s="20" t="s">
        <v>78</v>
      </c>
      <c r="D43" s="20" t="s">
        <v>79</v>
      </c>
      <c r="E43" s="21">
        <v>1</v>
      </c>
      <c r="F43" s="20" t="s">
        <v>84</v>
      </c>
      <c r="G43" s="20">
        <v>2022</v>
      </c>
      <c r="H43" s="22">
        <v>1628400</v>
      </c>
      <c r="I43" s="22">
        <f>H43*E43</f>
        <v>1628400</v>
      </c>
      <c r="J43" s="20"/>
      <c r="K43" s="20"/>
      <c r="L43" s="21" t="s">
        <v>85</v>
      </c>
      <c r="M43" s="21" t="s">
        <v>86</v>
      </c>
      <c r="N43" s="47"/>
      <c r="O43" s="55">
        <v>1628400</v>
      </c>
      <c r="P43" s="26" t="s">
        <v>87</v>
      </c>
      <c r="Q43" s="3"/>
      <c r="R43" s="3"/>
    </row>
    <row r="44" spans="1:18">
      <c r="A44" s="8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0"/>
      <c r="M44" s="20"/>
      <c r="N44" s="22"/>
      <c r="O44" s="60">
        <f>SUM(O41:O43)</f>
        <v>33028400</v>
      </c>
      <c r="P44" s="3"/>
      <c r="Q44" s="3"/>
      <c r="R44" s="3"/>
    </row>
    <row r="45" spans="1:18">
      <c r="A45" s="8"/>
      <c r="B45" s="19"/>
      <c r="C45" s="20"/>
      <c r="D45" s="20"/>
      <c r="E45" s="21"/>
      <c r="F45" s="20"/>
      <c r="G45" s="20"/>
      <c r="H45" s="20"/>
      <c r="I45" s="20"/>
      <c r="J45" s="20"/>
      <c r="K45" s="20"/>
      <c r="L45" s="20"/>
      <c r="M45" s="20"/>
      <c r="N45" s="22"/>
      <c r="O45" s="137"/>
      <c r="P45" s="26"/>
      <c r="Q45" s="3"/>
      <c r="R45" s="3"/>
    </row>
    <row r="46" spans="1:18">
      <c r="A46" s="8"/>
      <c r="B46" s="19"/>
      <c r="C46" s="52" t="s">
        <v>88</v>
      </c>
      <c r="D46" s="20" t="s">
        <v>89</v>
      </c>
      <c r="E46" s="21">
        <v>105</v>
      </c>
      <c r="F46" s="20"/>
      <c r="G46" s="20">
        <v>2022</v>
      </c>
      <c r="H46" s="22">
        <v>1072815</v>
      </c>
      <c r="I46" s="22">
        <f>H46*E46</f>
        <v>112645575</v>
      </c>
      <c r="J46" s="20"/>
      <c r="K46" s="20"/>
      <c r="L46" s="24">
        <v>44748</v>
      </c>
      <c r="M46" s="21" t="s">
        <v>90</v>
      </c>
      <c r="N46" s="47">
        <v>3530000</v>
      </c>
      <c r="O46" s="22">
        <v>116175575</v>
      </c>
      <c r="P46" s="26" t="s">
        <v>91</v>
      </c>
      <c r="Q46" s="3"/>
      <c r="R46" s="3"/>
    </row>
    <row r="47" spans="1:18">
      <c r="A47" s="8"/>
      <c r="B47" s="19"/>
      <c r="C47" s="52" t="s">
        <v>88</v>
      </c>
      <c r="D47" s="20" t="s">
        <v>89</v>
      </c>
      <c r="E47" s="21">
        <v>8</v>
      </c>
      <c r="F47" s="20" t="s">
        <v>92</v>
      </c>
      <c r="G47" s="20">
        <v>2022</v>
      </c>
      <c r="H47" s="22">
        <v>1480000</v>
      </c>
      <c r="I47" s="22">
        <f>E47*H47</f>
        <v>11840000</v>
      </c>
      <c r="J47" s="20"/>
      <c r="K47" s="20"/>
      <c r="L47" s="24" t="s">
        <v>66</v>
      </c>
      <c r="M47" s="21" t="s">
        <v>67</v>
      </c>
      <c r="N47" s="47"/>
      <c r="O47" s="22">
        <f>N47+I47</f>
        <v>11840000</v>
      </c>
      <c r="P47" s="26" t="s">
        <v>91</v>
      </c>
      <c r="Q47" s="3"/>
      <c r="R47" s="3"/>
    </row>
    <row r="48" spans="1:18" ht="17.25">
      <c r="A48" s="8"/>
      <c r="B48" s="19"/>
      <c r="C48" s="52" t="s">
        <v>88</v>
      </c>
      <c r="D48" s="20" t="s">
        <v>89</v>
      </c>
      <c r="E48" s="21">
        <v>40</v>
      </c>
      <c r="F48" s="20"/>
      <c r="G48" s="20">
        <v>2022</v>
      </c>
      <c r="H48" s="22">
        <v>1221000</v>
      </c>
      <c r="I48" s="22">
        <f>E48*H48</f>
        <v>48840000</v>
      </c>
      <c r="J48" s="20"/>
      <c r="K48" s="20"/>
      <c r="L48" s="24" t="s">
        <v>43</v>
      </c>
      <c r="M48" s="21" t="s">
        <v>44</v>
      </c>
      <c r="N48" s="47"/>
      <c r="O48" s="55">
        <f>I48</f>
        <v>48840000</v>
      </c>
      <c r="P48" s="26" t="s">
        <v>91</v>
      </c>
      <c r="Q48" s="3"/>
      <c r="R48" s="3"/>
    </row>
    <row r="49" spans="1:18">
      <c r="A49" s="8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2"/>
      <c r="O49" s="60">
        <f>SUM(O46:O48)</f>
        <v>176855575</v>
      </c>
      <c r="P49" s="26"/>
      <c r="Q49" s="3"/>
      <c r="R49" s="3"/>
    </row>
    <row r="50" spans="1:18">
      <c r="A50" s="8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2"/>
      <c r="O50" s="60"/>
      <c r="P50" s="26"/>
      <c r="Q50" s="3"/>
      <c r="R50" s="3"/>
    </row>
    <row r="51" spans="1:18">
      <c r="A51" s="8"/>
      <c r="B51" s="59" t="s">
        <v>93</v>
      </c>
      <c r="C51" s="61" t="s">
        <v>94</v>
      </c>
      <c r="D51" s="56" t="s">
        <v>95</v>
      </c>
      <c r="E51" s="21">
        <v>1</v>
      </c>
      <c r="F51" s="20"/>
      <c r="G51" s="21">
        <v>2022</v>
      </c>
      <c r="H51" s="22">
        <v>8000000</v>
      </c>
      <c r="I51" s="23">
        <f>E51*H51</f>
        <v>8000000</v>
      </c>
      <c r="J51" s="20"/>
      <c r="K51" s="20"/>
      <c r="L51" s="24" t="s">
        <v>96</v>
      </c>
      <c r="M51" s="21" t="s">
        <v>97</v>
      </c>
      <c r="N51" s="20"/>
      <c r="O51" s="60">
        <f>I51</f>
        <v>8000000</v>
      </c>
      <c r="P51" s="26" t="s">
        <v>98</v>
      </c>
      <c r="Q51" s="3"/>
      <c r="R51" s="3"/>
    </row>
    <row r="52" spans="1:18">
      <c r="A52" s="8"/>
      <c r="B52" s="59"/>
      <c r="C52" s="61"/>
      <c r="D52" s="51"/>
      <c r="E52" s="21"/>
      <c r="F52" s="20"/>
      <c r="G52" s="21"/>
      <c r="H52" s="22"/>
      <c r="I52" s="23"/>
      <c r="J52" s="20"/>
      <c r="K52" s="20"/>
      <c r="L52" s="24"/>
      <c r="M52" s="21"/>
      <c r="N52" s="20"/>
      <c r="O52" s="60"/>
      <c r="P52" s="26"/>
      <c r="Q52" s="3"/>
      <c r="R52" s="3"/>
    </row>
    <row r="53" spans="1:18">
      <c r="A53" s="8"/>
      <c r="B53" s="62" t="s">
        <v>99</v>
      </c>
      <c r="C53" s="20" t="s">
        <v>100</v>
      </c>
      <c r="D53" s="20" t="s">
        <v>101</v>
      </c>
      <c r="E53" s="21">
        <v>1</v>
      </c>
      <c r="F53" s="20"/>
      <c r="G53" s="21">
        <v>2022</v>
      </c>
      <c r="H53" s="22">
        <v>8000000</v>
      </c>
      <c r="I53" s="23">
        <f>E53*H53</f>
        <v>8000000</v>
      </c>
      <c r="J53" s="20"/>
      <c r="K53" s="20"/>
      <c r="L53" s="24">
        <v>44844</v>
      </c>
      <c r="M53" s="21" t="s">
        <v>102</v>
      </c>
      <c r="N53" s="20"/>
      <c r="O53" s="63">
        <f>I53</f>
        <v>8000000</v>
      </c>
      <c r="P53" s="64" t="s">
        <v>103</v>
      </c>
      <c r="Q53" s="3"/>
      <c r="R53" s="3"/>
    </row>
    <row r="54" spans="1:18">
      <c r="A54" s="8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2"/>
      <c r="O54" s="60"/>
      <c r="P54" s="65"/>
      <c r="Q54" s="3"/>
      <c r="R54" s="3"/>
    </row>
    <row r="55" spans="1:18">
      <c r="A55" s="126" t="s">
        <v>104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66">
        <f>SUM(O14+O19+O21+O25+O27+O32+O37+O39+O44+O49+O51)</f>
        <v>1818667925</v>
      </c>
      <c r="P55" s="65"/>
      <c r="Q55" s="3"/>
      <c r="R55" s="3"/>
    </row>
    <row r="56" spans="1:18" ht="63.75">
      <c r="A56" s="67" t="s">
        <v>140</v>
      </c>
      <c r="B56" s="68" t="s">
        <v>106</v>
      </c>
      <c r="C56" s="31"/>
      <c r="D56" s="69"/>
      <c r="E56" s="70"/>
      <c r="F56" s="71"/>
      <c r="G56" s="70"/>
      <c r="H56" s="72"/>
      <c r="I56" s="73"/>
      <c r="J56" s="74"/>
      <c r="K56" s="70"/>
      <c r="L56" s="75"/>
      <c r="M56" s="27"/>
      <c r="N56" s="39"/>
      <c r="O56" s="76"/>
      <c r="P56" s="77"/>
      <c r="Q56" s="3"/>
      <c r="R56" s="3"/>
    </row>
    <row r="57" spans="1:18">
      <c r="A57" s="8">
        <v>1</v>
      </c>
      <c r="B57" s="59" t="s">
        <v>107</v>
      </c>
      <c r="C57" s="31" t="s">
        <v>108</v>
      </c>
      <c r="D57" s="20" t="s">
        <v>109</v>
      </c>
      <c r="E57" s="21">
        <v>1</v>
      </c>
      <c r="F57" s="20"/>
      <c r="G57" s="21">
        <v>2022</v>
      </c>
      <c r="H57" s="22">
        <v>460606000</v>
      </c>
      <c r="I57" s="23">
        <f>E57*H57</f>
        <v>460606000</v>
      </c>
      <c r="J57" s="20"/>
      <c r="K57" s="20"/>
      <c r="L57" s="24">
        <v>44842</v>
      </c>
      <c r="M57" s="21" t="s">
        <v>110</v>
      </c>
      <c r="N57" s="22">
        <v>48378000</v>
      </c>
      <c r="O57" s="53">
        <f>N57+I57</f>
        <v>508984000</v>
      </c>
      <c r="P57" s="20" t="s">
        <v>111</v>
      </c>
      <c r="Q57" s="3"/>
      <c r="R57" s="3"/>
    </row>
    <row r="58" spans="1:18">
      <c r="A58" s="8"/>
      <c r="B58" s="27"/>
      <c r="C58" s="31"/>
      <c r="D58" s="20"/>
      <c r="E58" s="33"/>
      <c r="F58" s="34"/>
      <c r="G58" s="33"/>
      <c r="H58" s="35"/>
      <c r="I58" s="35"/>
      <c r="J58" s="37"/>
      <c r="K58" s="78"/>
      <c r="L58" s="38"/>
      <c r="M58" s="32"/>
      <c r="N58" s="79"/>
      <c r="O58" s="80"/>
      <c r="P58" s="20" t="s">
        <v>112</v>
      </c>
      <c r="Q58" s="3"/>
      <c r="R58" s="3"/>
    </row>
    <row r="59" spans="1:18">
      <c r="A59" s="8"/>
      <c r="B59" s="27"/>
      <c r="C59" s="31"/>
      <c r="D59" s="20"/>
      <c r="E59" s="33"/>
      <c r="F59" s="34"/>
      <c r="G59" s="33"/>
      <c r="H59" s="35"/>
      <c r="I59" s="35"/>
      <c r="J59" s="37"/>
      <c r="K59" s="78"/>
      <c r="L59" s="38"/>
      <c r="M59" s="32"/>
      <c r="N59" s="79"/>
      <c r="O59" s="80"/>
      <c r="P59" s="20" t="s">
        <v>113</v>
      </c>
      <c r="Q59" s="3"/>
      <c r="R59" s="3"/>
    </row>
    <row r="60" spans="1:18">
      <c r="A60" s="126" t="s">
        <v>104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81">
        <f>SUM(O57)</f>
        <v>508984000</v>
      </c>
      <c r="P60" s="82"/>
      <c r="Q60" s="3"/>
      <c r="R60" s="3"/>
    </row>
    <row r="61" spans="1:18" ht="51">
      <c r="A61" s="67" t="s">
        <v>141</v>
      </c>
      <c r="B61" s="68" t="s">
        <v>114</v>
      </c>
      <c r="C61" s="83"/>
      <c r="D61" s="84"/>
      <c r="E61" s="33"/>
      <c r="F61" s="34"/>
      <c r="G61" s="33"/>
      <c r="H61" s="35"/>
      <c r="I61" s="35"/>
      <c r="J61" s="37"/>
      <c r="K61" s="78"/>
      <c r="L61" s="38"/>
      <c r="M61" s="32"/>
      <c r="N61" s="79"/>
      <c r="O61" s="85"/>
      <c r="P61" s="26"/>
      <c r="Q61" s="3"/>
      <c r="R61" s="3"/>
    </row>
    <row r="62" spans="1:18" ht="38.25">
      <c r="A62" s="67"/>
      <c r="B62" s="27" t="s">
        <v>115</v>
      </c>
      <c r="C62" s="83" t="s">
        <v>116</v>
      </c>
      <c r="D62" s="20" t="s">
        <v>117</v>
      </c>
      <c r="E62" s="21">
        <v>1</v>
      </c>
      <c r="F62" s="20"/>
      <c r="G62" s="21">
        <v>2022</v>
      </c>
      <c r="H62" s="22">
        <v>86635150</v>
      </c>
      <c r="I62" s="22">
        <f>H62*E62</f>
        <v>86635150</v>
      </c>
      <c r="J62" s="20"/>
      <c r="K62" s="20"/>
      <c r="L62" s="21" t="s">
        <v>118</v>
      </c>
      <c r="M62" s="21" t="s">
        <v>119</v>
      </c>
      <c r="N62" s="22">
        <v>11455350</v>
      </c>
      <c r="O62" s="53">
        <f>N62+I62</f>
        <v>98090500</v>
      </c>
      <c r="P62" s="20" t="s">
        <v>120</v>
      </c>
      <c r="Q62" s="3"/>
      <c r="R62" s="3"/>
    </row>
    <row r="63" spans="1:18">
      <c r="A63" s="8"/>
      <c r="B63" s="86"/>
      <c r="C63" s="83" t="s">
        <v>142</v>
      </c>
      <c r="D63" s="20" t="s">
        <v>143</v>
      </c>
      <c r="E63" s="21">
        <v>1</v>
      </c>
      <c r="F63" s="20"/>
      <c r="G63" s="21">
        <v>2022</v>
      </c>
      <c r="H63" s="22">
        <v>8000000</v>
      </c>
      <c r="I63" s="23">
        <f>E63*H63</f>
        <v>8000000</v>
      </c>
      <c r="J63" s="20"/>
      <c r="K63" s="20"/>
      <c r="L63" s="24">
        <v>44844</v>
      </c>
      <c r="M63" s="21" t="s">
        <v>102</v>
      </c>
      <c r="N63" s="20"/>
      <c r="O63" s="63">
        <f>I63</f>
        <v>8000000</v>
      </c>
      <c r="P63" s="64" t="s">
        <v>144</v>
      </c>
      <c r="Q63" s="3"/>
      <c r="R63" s="3"/>
    </row>
    <row r="64" spans="1:18">
      <c r="A64" s="126" t="s">
        <v>104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81">
        <f>SUM(O62:O63)</f>
        <v>106090500</v>
      </c>
      <c r="P64" s="87"/>
      <c r="Q64" s="3"/>
      <c r="R64" s="3"/>
    </row>
    <row r="65" spans="1:18">
      <c r="A65" s="127" t="s">
        <v>122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88">
        <f>SUM(O55+O60+O64)</f>
        <v>2433742425</v>
      </c>
      <c r="P65" s="138"/>
      <c r="Q65" s="138"/>
      <c r="R65" s="138"/>
    </row>
    <row r="66" spans="1:18">
      <c r="A66" s="5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5"/>
      <c r="M66" s="90"/>
      <c r="N66" s="90"/>
      <c r="O66" s="91"/>
      <c r="P66" s="92"/>
      <c r="Q66" s="92"/>
      <c r="R66" s="92"/>
    </row>
    <row r="67" spans="1:18">
      <c r="A67" s="5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5"/>
      <c r="M67" s="90"/>
      <c r="N67" s="90"/>
      <c r="O67" s="91"/>
      <c r="P67" s="92"/>
      <c r="Q67" s="92"/>
      <c r="R67" s="92"/>
    </row>
    <row r="68" spans="1:18">
      <c r="A68" s="93"/>
      <c r="B68" s="94"/>
      <c r="C68" s="95"/>
      <c r="D68" s="96"/>
      <c r="E68" s="96"/>
      <c r="F68" s="96"/>
      <c r="G68" s="96"/>
      <c r="H68" s="97"/>
      <c r="I68" s="98"/>
      <c r="J68" s="99"/>
      <c r="K68" s="100"/>
      <c r="L68" s="101"/>
      <c r="M68" s="94" t="s">
        <v>123</v>
      </c>
      <c r="N68" s="3"/>
      <c r="O68" s="3"/>
      <c r="P68" s="10"/>
      <c r="Q68" s="10"/>
      <c r="R68" s="10"/>
    </row>
    <row r="69" spans="1:18">
      <c r="A69" s="3"/>
      <c r="B69" s="102" t="s">
        <v>124</v>
      </c>
      <c r="C69" s="3"/>
      <c r="D69" s="103" t="s">
        <v>125</v>
      </c>
      <c r="E69" s="103"/>
      <c r="G69" s="103" t="s">
        <v>126</v>
      </c>
      <c r="I69" s="3"/>
      <c r="J69" s="139"/>
      <c r="K69" s="103" t="s">
        <v>127</v>
      </c>
      <c r="L69" s="140"/>
      <c r="M69" s="106" t="s">
        <v>128</v>
      </c>
      <c r="N69" s="107"/>
      <c r="O69" s="3"/>
      <c r="P69" s="3"/>
      <c r="Q69" s="3"/>
      <c r="R69" s="3"/>
    </row>
    <row r="70" spans="1:18">
      <c r="A70" s="3"/>
      <c r="B70" s="102" t="s">
        <v>129</v>
      </c>
      <c r="C70" s="3"/>
      <c r="D70" s="103"/>
      <c r="E70" s="103"/>
      <c r="I70" s="3"/>
      <c r="J70" s="108"/>
      <c r="K70" s="109"/>
      <c r="L70" s="110"/>
      <c r="O70" s="3"/>
      <c r="P70" s="141"/>
      <c r="Q70" s="3"/>
      <c r="R70" s="3"/>
    </row>
    <row r="71" spans="1:18">
      <c r="A71" s="94"/>
      <c r="B71" s="102"/>
      <c r="C71" s="3"/>
      <c r="D71" s="103"/>
      <c r="E71" s="103"/>
      <c r="G71" s="111"/>
      <c r="I71" s="3"/>
      <c r="J71" s="108"/>
      <c r="K71" s="109"/>
      <c r="L71" s="110"/>
      <c r="M71" s="112"/>
      <c r="N71" s="113"/>
      <c r="O71" s="3"/>
      <c r="P71" s="90"/>
      <c r="Q71" s="3"/>
      <c r="R71" s="3"/>
    </row>
    <row r="72" spans="1:18">
      <c r="A72" s="94"/>
      <c r="B72" s="102"/>
      <c r="C72" s="3"/>
      <c r="G72" s="111"/>
      <c r="I72" s="3"/>
      <c r="J72" s="108"/>
      <c r="K72" s="109"/>
      <c r="L72" s="110"/>
      <c r="M72" s="114"/>
      <c r="O72" s="3"/>
      <c r="P72" s="90"/>
      <c r="Q72" s="3"/>
      <c r="R72" s="3"/>
    </row>
    <row r="73" spans="1:18">
      <c r="A73" s="94"/>
      <c r="B73" s="110"/>
      <c r="C73" s="3"/>
      <c r="I73" s="3"/>
      <c r="J73" s="108"/>
      <c r="K73" s="109"/>
      <c r="L73" s="110"/>
      <c r="M73" s="115"/>
      <c r="O73" s="3"/>
      <c r="P73" s="3"/>
      <c r="Q73" s="3"/>
      <c r="R73" s="3"/>
    </row>
    <row r="74" spans="1:18">
      <c r="A74" s="116"/>
      <c r="B74" s="117" t="s">
        <v>130</v>
      </c>
      <c r="C74" s="3"/>
      <c r="D74" s="118" t="s">
        <v>131</v>
      </c>
      <c r="E74" s="103"/>
      <c r="F74" s="119"/>
      <c r="G74" s="118" t="s">
        <v>132</v>
      </c>
      <c r="I74" s="3"/>
      <c r="J74" s="108"/>
      <c r="K74" s="118" t="s">
        <v>132</v>
      </c>
      <c r="L74" s="110"/>
      <c r="M74" s="120" t="s">
        <v>133</v>
      </c>
      <c r="O74" s="3"/>
      <c r="P74" s="3"/>
      <c r="Q74" s="3"/>
      <c r="R74" s="3"/>
    </row>
    <row r="75" spans="1:18">
      <c r="A75" s="96"/>
      <c r="B75" s="121" t="s">
        <v>134</v>
      </c>
      <c r="C75" s="3"/>
      <c r="D75" s="103" t="s">
        <v>135</v>
      </c>
      <c r="E75" s="103"/>
      <c r="G75" s="122" t="s">
        <v>136</v>
      </c>
      <c r="I75" s="3"/>
      <c r="J75" s="108"/>
      <c r="K75" s="122" t="s">
        <v>136</v>
      </c>
      <c r="L75" s="110"/>
      <c r="M75" s="123" t="s">
        <v>137</v>
      </c>
      <c r="O75" s="3"/>
      <c r="P75" s="3"/>
      <c r="Q75" s="3"/>
      <c r="R75" s="3"/>
    </row>
    <row r="76" spans="1:18">
      <c r="A76" s="2"/>
      <c r="B76" s="121" t="s">
        <v>138</v>
      </c>
      <c r="C76" s="3"/>
      <c r="D76" s="122" t="s">
        <v>139</v>
      </c>
      <c r="E76" s="103"/>
      <c r="I76" s="3"/>
      <c r="P76" s="3"/>
      <c r="Q76" s="3"/>
      <c r="R76" s="3"/>
    </row>
  </sheetData>
  <mergeCells count="22">
    <mergeCell ref="O7:O8"/>
    <mergeCell ref="P7:P8"/>
    <mergeCell ref="A55:N55"/>
    <mergeCell ref="A60:N60"/>
    <mergeCell ref="A64:N64"/>
    <mergeCell ref="A65:N65"/>
    <mergeCell ref="G7:G8"/>
    <mergeCell ref="H7:H8"/>
    <mergeCell ref="I7:I8"/>
    <mergeCell ref="J7:K7"/>
    <mergeCell ref="L7:M7"/>
    <mergeCell ref="N7:N8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768" scale="2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REKAP ASET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2023-01-24T05:59:39Z</dcterms:created>
  <dcterms:modified xsi:type="dcterms:W3CDTF">2023-02-06T03:21:27Z</dcterms:modified>
</cp:coreProperties>
</file>